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ivans\Desktop\ŠNAPKA SLUŽBY\Zakázky\ZAK 25-013101 Opravy ploch ul. Slezská Český Těšín\Rozpočet, VV\"/>
    </mc:Choice>
  </mc:AlternateContent>
  <bookViews>
    <workbookView xWindow="0" yWindow="0" windowWidth="0" windowHeight="0"/>
  </bookViews>
  <sheets>
    <sheet name="Rekapitulace stavby" sheetId="1" r:id="rId1"/>
    <sheet name="V1 - Vozovka č. 1" sheetId="2" r:id="rId2"/>
    <sheet name="V2 - Vozovka č. 2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'V1 - Vozovka č. 1'!$C$126:$K$201</definedName>
    <definedName name="_xlnm.Print_Area" localSheetId="1">'V1 - Vozovka č. 1'!$C$4:$J$76,'V1 - Vozovka č. 1'!$C$82:$J$108,'V1 - Vozovka č. 1'!$C$114:$J$201</definedName>
    <definedName name="_xlnm.Print_Titles" localSheetId="1">'V1 - Vozovka č. 1'!$126:$126</definedName>
    <definedName name="_xlnm._FilterDatabase" localSheetId="2" hidden="1">'V2 - Vozovka č. 2'!$C$126:$K$228</definedName>
    <definedName name="_xlnm.Print_Area" localSheetId="2">'V2 - Vozovka č. 2'!$C$4:$J$76,'V2 - Vozovka č. 2'!$C$82:$J$108,'V2 - Vozovka č. 2'!$C$114:$J$228</definedName>
    <definedName name="_xlnm.Print_Titles" localSheetId="2">'V2 - Vozovka č. 2'!$126:$126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228"/>
  <c r="BH228"/>
  <c r="BG228"/>
  <c r="BF228"/>
  <c r="T228"/>
  <c r="T227"/>
  <c r="R228"/>
  <c r="R227"/>
  <c r="P228"/>
  <c r="P227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T222"/>
  <c r="R223"/>
  <c r="R222"/>
  <c r="P223"/>
  <c r="P222"/>
  <c r="BI221"/>
  <c r="BH221"/>
  <c r="BG221"/>
  <c r="BF221"/>
  <c r="T221"/>
  <c r="T220"/>
  <c r="R221"/>
  <c r="R220"/>
  <c r="P221"/>
  <c r="P220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92"/>
  <c r="J17"/>
  <c r="J12"/>
  <c r="J121"/>
  <c r="E7"/>
  <c r="E85"/>
  <c i="2" r="J37"/>
  <c r="J36"/>
  <c i="1" r="AY95"/>
  <c i="2" r="J35"/>
  <c i="1" r="AX95"/>
  <c i="2" r="BI201"/>
  <c r="BH201"/>
  <c r="BG201"/>
  <c r="BF201"/>
  <c r="T201"/>
  <c r="T200"/>
  <c r="R201"/>
  <c r="R200"/>
  <c r="P201"/>
  <c r="P200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T195"/>
  <c r="R196"/>
  <c r="R195"/>
  <c r="P196"/>
  <c r="P195"/>
  <c r="BI194"/>
  <c r="BH194"/>
  <c r="BG194"/>
  <c r="BF194"/>
  <c r="T194"/>
  <c r="T193"/>
  <c r="R194"/>
  <c r="R193"/>
  <c r="P194"/>
  <c r="P193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124"/>
  <c r="J17"/>
  <c r="J12"/>
  <c r="J89"/>
  <c r="E7"/>
  <c r="E117"/>
  <c i="1" r="L90"/>
  <c r="AM90"/>
  <c r="AM89"/>
  <c r="L89"/>
  <c r="AM87"/>
  <c r="L87"/>
  <c r="L85"/>
  <c r="L84"/>
  <c i="2" r="BK201"/>
  <c r="BK183"/>
  <c r="J173"/>
  <c r="BK156"/>
  <c r="BK141"/>
  <c r="J199"/>
  <c r="BK185"/>
  <c r="J175"/>
  <c r="BK169"/>
  <c r="BK153"/>
  <c r="J141"/>
  <c i="3" r="J223"/>
  <c r="J137"/>
  <c r="J175"/>
  <c r="J221"/>
  <c r="J190"/>
  <c r="J154"/>
  <c r="J192"/>
  <c r="BK137"/>
  <c r="J165"/>
  <c r="BK228"/>
  <c r="J194"/>
  <c r="J156"/>
  <c i="2" r="J196"/>
  <c r="J185"/>
  <c r="BK174"/>
  <c r="BK162"/>
  <c r="J149"/>
  <c r="BK136"/>
  <c r="J201"/>
  <c r="BK188"/>
  <c r="J177"/>
  <c r="J158"/>
  <c r="J147"/>
  <c r="J134"/>
  <c i="3" r="BK212"/>
  <c r="BK157"/>
  <c r="J199"/>
  <c r="J139"/>
  <c r="BK192"/>
  <c r="BK156"/>
  <c r="BK204"/>
  <c r="J158"/>
  <c r="BK223"/>
  <c r="BK152"/>
  <c r="J228"/>
  <c r="BK198"/>
  <c r="BK169"/>
  <c i="2" r="BK190"/>
  <c r="J171"/>
  <c r="J153"/>
  <c r="BK134"/>
  <c r="J198"/>
  <c r="J183"/>
  <c r="BK171"/>
  <c r="BK149"/>
  <c r="J136"/>
  <c i="3" r="BK221"/>
  <c r="J188"/>
  <c r="BK210"/>
  <c r="J150"/>
  <c r="J177"/>
  <c r="J130"/>
  <c r="J159"/>
  <c r="BK201"/>
  <c r="BK141"/>
  <c r="BK188"/>
  <c r="J153"/>
  <c i="2" r="J194"/>
  <c r="BK177"/>
  <c r="J169"/>
  <c r="BK151"/>
  <c r="BK132"/>
  <c r="BK194"/>
  <c r="BK179"/>
  <c r="BK160"/>
  <c r="BK147"/>
  <c r="BK130"/>
  <c i="3" r="J217"/>
  <c r="BK145"/>
  <c r="J198"/>
  <c r="BK153"/>
  <c r="BK165"/>
  <c r="J206"/>
  <c r="J143"/>
  <c r="BK173"/>
  <c r="J226"/>
  <c r="BK183"/>
  <c r="J145"/>
  <c r="J208"/>
  <c r="J201"/>
  <c r="J141"/>
  <c r="J181"/>
  <c r="J212"/>
  <c r="BK134"/>
  <c r="BK199"/>
  <c i="2" r="BK198"/>
  <c r="BK181"/>
  <c r="J164"/>
  <c r="J143"/>
  <c r="J132"/>
  <c r="BK196"/>
  <c r="J181"/>
  <c r="BK164"/>
  <c r="BK145"/>
  <c i="3" r="J196"/>
  <c r="BK179"/>
  <c r="BK132"/>
  <c r="J179"/>
  <c r="BK150"/>
  <c r="BK196"/>
  <c r="BK154"/>
  <c r="J215"/>
  <c r="J147"/>
  <c r="BK190"/>
  <c r="J152"/>
  <c i="2" r="J179"/>
  <c r="BK158"/>
  <c r="J145"/>
  <c r="J130"/>
  <c r="J190"/>
  <c r="J174"/>
  <c r="J162"/>
  <c r="J151"/>
  <c r="BK138"/>
  <c i="3" r="BK225"/>
  <c r="BK194"/>
  <c r="BK143"/>
  <c r="J157"/>
  <c r="BK215"/>
  <c r="J169"/>
  <c r="BK208"/>
  <c r="BK161"/>
  <c r="BK130"/>
  <c r="BK159"/>
  <c r="J225"/>
  <c r="BK177"/>
  <c r="J134"/>
  <c i="2" r="BK199"/>
  <c r="J188"/>
  <c r="BK175"/>
  <c r="J160"/>
  <c r="J138"/>
  <c i="1" r="AS94"/>
  <c i="2" r="BK173"/>
  <c r="J156"/>
  <c r="BK143"/>
  <c i="3" r="BK226"/>
  <c r="BK206"/>
  <c r="J173"/>
  <c r="BK217"/>
  <c r="J161"/>
  <c r="J204"/>
  <c r="BK158"/>
  <c r="J132"/>
  <c r="J183"/>
  <c r="BK181"/>
  <c r="BK139"/>
  <c r="J210"/>
  <c r="BK175"/>
  <c r="BK147"/>
  <c i="2" l="1" r="BK129"/>
  <c r="J129"/>
  <c r="J98"/>
  <c r="P140"/>
  <c r="R155"/>
  <c r="R187"/>
  <c r="P197"/>
  <c r="P192"/>
  <c r="P129"/>
  <c r="T140"/>
  <c r="R176"/>
  <c i="3" r="T149"/>
  <c r="T224"/>
  <c r="T219"/>
  <c i="2" r="R129"/>
  <c r="BK155"/>
  <c r="J155"/>
  <c r="J100"/>
  <c r="P176"/>
  <c r="BK187"/>
  <c r="J187"/>
  <c r="J102"/>
  <c r="R197"/>
  <c r="R192"/>
  <c i="3" r="T129"/>
  <c r="P136"/>
  <c r="R136"/>
  <c r="R203"/>
  <c r="P224"/>
  <c r="P219"/>
  <c r="BK129"/>
  <c r="J129"/>
  <c r="J98"/>
  <c r="R149"/>
  <c r="BK214"/>
  <c r="J214"/>
  <c r="J102"/>
  <c r="R224"/>
  <c r="R219"/>
  <c i="2" r="T129"/>
  <c r="P155"/>
  <c r="T176"/>
  <c r="BK197"/>
  <c r="J197"/>
  <c r="J106"/>
  <c i="3" r="BK136"/>
  <c r="J136"/>
  <c r="J99"/>
  <c r="T136"/>
  <c r="T203"/>
  <c r="T214"/>
  <c i="2" r="BK140"/>
  <c r="J140"/>
  <c r="J99"/>
  <c r="BK176"/>
  <c r="J176"/>
  <c r="J101"/>
  <c r="P187"/>
  <c i="3" r="BK224"/>
  <c r="J224"/>
  <c r="J106"/>
  <c i="2" r="R140"/>
  <c r="T155"/>
  <c r="T187"/>
  <c r="T197"/>
  <c r="T192"/>
  <c i="3" r="R129"/>
  <c r="R128"/>
  <c r="P149"/>
  <c r="P203"/>
  <c r="R214"/>
  <c r="P129"/>
  <c r="BK149"/>
  <c r="J149"/>
  <c r="J100"/>
  <c r="BK203"/>
  <c r="J203"/>
  <c r="J101"/>
  <c r="P214"/>
  <c i="2" r="BK193"/>
  <c r="J193"/>
  <c r="J104"/>
  <c i="3" r="BK227"/>
  <c r="J227"/>
  <c r="J107"/>
  <c i="2" r="BK195"/>
  <c r="J195"/>
  <c r="J105"/>
  <c r="BK200"/>
  <c r="J200"/>
  <c r="J107"/>
  <c i="3" r="BK220"/>
  <c r="BK219"/>
  <c r="J219"/>
  <c r="J103"/>
  <c r="BK222"/>
  <c r="J222"/>
  <c r="J105"/>
  <c r="E117"/>
  <c r="F124"/>
  <c r="BE137"/>
  <c r="BE154"/>
  <c r="BE161"/>
  <c r="BE165"/>
  <c r="BE173"/>
  <c r="BE192"/>
  <c r="BE208"/>
  <c r="BE225"/>
  <c r="BE226"/>
  <c r="BE228"/>
  <c i="2" r="BK128"/>
  <c r="J128"/>
  <c r="J97"/>
  <c i="3" r="BE132"/>
  <c r="J89"/>
  <c r="BE143"/>
  <c r="BE145"/>
  <c r="BE150"/>
  <c r="BE158"/>
  <c r="BE169"/>
  <c r="BE198"/>
  <c r="BE199"/>
  <c r="BE134"/>
  <c r="BE139"/>
  <c r="BE156"/>
  <c r="BE157"/>
  <c r="BE179"/>
  <c r="BE190"/>
  <c r="BE201"/>
  <c r="BE210"/>
  <c r="BE221"/>
  <c r="BE147"/>
  <c r="BE153"/>
  <c r="BE181"/>
  <c r="BE183"/>
  <c r="BE188"/>
  <c r="BE194"/>
  <c r="BE212"/>
  <c r="BE217"/>
  <c r="BE223"/>
  <c r="BE130"/>
  <c r="BE152"/>
  <c r="BE159"/>
  <c r="BE177"/>
  <c r="BE196"/>
  <c r="BE206"/>
  <c r="BE141"/>
  <c r="BE175"/>
  <c r="BE204"/>
  <c r="BE215"/>
  <c i="2" r="J121"/>
  <c r="BE130"/>
  <c r="BE141"/>
  <c r="BE147"/>
  <c r="BE151"/>
  <c r="BE153"/>
  <c r="BE158"/>
  <c r="BE164"/>
  <c r="BE169"/>
  <c r="BE171"/>
  <c r="BE174"/>
  <c r="BE177"/>
  <c r="BE181"/>
  <c r="BE183"/>
  <c r="BE188"/>
  <c r="BE194"/>
  <c r="BE198"/>
  <c r="BE201"/>
  <c r="E85"/>
  <c r="F92"/>
  <c r="BE132"/>
  <c r="BE134"/>
  <c r="BE136"/>
  <c r="BE138"/>
  <c r="BE143"/>
  <c r="BE145"/>
  <c r="BE149"/>
  <c r="BE156"/>
  <c r="BE160"/>
  <c r="BE162"/>
  <c r="BE173"/>
  <c r="BE175"/>
  <c r="BE179"/>
  <c r="BE185"/>
  <c r="BE190"/>
  <c r="BE196"/>
  <c r="BE199"/>
  <c r="F34"/>
  <c i="1" r="BA95"/>
  <c i="3" r="J34"/>
  <c i="1" r="AW96"/>
  <c i="2" r="J34"/>
  <c i="1" r="AW95"/>
  <c i="3" r="F34"/>
  <c i="1" r="BA96"/>
  <c i="2" r="F35"/>
  <c i="1" r="BB95"/>
  <c i="2" r="F36"/>
  <c i="1" r="BC95"/>
  <c i="3" r="F36"/>
  <c i="1" r="BC96"/>
  <c i="3" r="F37"/>
  <c i="1" r="BD96"/>
  <c i="2" r="F37"/>
  <c i="1" r="BD95"/>
  <c i="3" r="F35"/>
  <c i="1" r="BB96"/>
  <c i="3" l="1" r="P128"/>
  <c r="P127"/>
  <c i="1" r="AU96"/>
  <c i="3" r="T128"/>
  <c r="T127"/>
  <c r="R127"/>
  <c i="2" r="T128"/>
  <c r="T127"/>
  <c r="R128"/>
  <c r="R127"/>
  <c r="P128"/>
  <c r="P127"/>
  <c i="1" r="AU95"/>
  <c i="3" r="BK128"/>
  <c r="J128"/>
  <c r="J97"/>
  <c i="2" r="BK192"/>
  <c r="J192"/>
  <c r="J103"/>
  <c i="3" r="J220"/>
  <c r="J104"/>
  <c i="2" r="BK127"/>
  <c r="J127"/>
  <c r="J96"/>
  <c r="F33"/>
  <c i="1" r="AZ95"/>
  <c r="BB94"/>
  <c r="W31"/>
  <c r="BD94"/>
  <c r="W33"/>
  <c i="2" r="J33"/>
  <c i="1" r="AV95"/>
  <c r="AT95"/>
  <c r="BA94"/>
  <c r="W30"/>
  <c i="3" r="F33"/>
  <c i="1" r="AZ96"/>
  <c r="BC94"/>
  <c r="W32"/>
  <c i="3" r="J33"/>
  <c i="1" r="AV96"/>
  <c r="AT96"/>
  <c i="3" l="1" r="BK127"/>
  <c r="J127"/>
  <c r="J96"/>
  <c i="1" r="AU94"/>
  <c i="2" r="J30"/>
  <c i="1" r="AG95"/>
  <c r="AY94"/>
  <c r="AX94"/>
  <c r="AW94"/>
  <c r="AK30"/>
  <c r="AZ94"/>
  <c r="AV94"/>
  <c r="AK29"/>
  <c i="2" l="1" r="J39"/>
  <c i="1" r="AN95"/>
  <c i="3" r="J30"/>
  <c i="1" r="AG96"/>
  <c r="AT94"/>
  <c r="W29"/>
  <c i="3" l="1" r="J39"/>
  <c i="1" r="AN96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<sst xmlns="http://schemas.openxmlformats.org/spreadsheetml/2006/main">
  <si>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</si>
  <si>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</si>
  <si>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</si>
  <si>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</si>
  <si>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</si>
  <si>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{693166a6-00db-41d2-b5e3-b81fcd63c78b}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</si>
  <si>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</si>
  <si>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</si>
  <si>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</si>
  <si>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</si>
  <si>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</si>
  <si>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</si>
  <si>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</si>
  <si>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</si>
  <si>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25013101b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</si>
  <si>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</si>
  <si>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</si>
  <si>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Opravy MK a chodníků na ul. Slezská, Český Těšín-část vozovek</t>
  </si>
  <si>
    <t>KSO:</t>
  </si>
  <si>
    <t>CC-CZ:</t>
  </si>
  <si>
    <t>Místo:</t>
  </si>
  <si>
    <t>Český Těšín</t>
  </si>
  <si>
    <t>Datum:</t>
  </si>
  <si>
    <t>18. 3. 2025</t>
  </si>
  <si>
    <t>Zadavatel:</t>
  </si>
  <si>
    <t>IČ:</t>
  </si>
  <si>
    <t>Město Český Těšín</t>
  </si>
  <si>
    <t>DIČ:</t>
  </si>
  <si>
    <t>Uchazeč:</t>
  </si>
  <si>
    <t>Vyplň údaj</t>
  </si>
  <si>
    <t>Projektant:</t>
  </si>
  <si>
    <t>ŠNAPKA SLUŽBY s.r.o.</t>
  </si>
  <si>
    <t>True</t>
  </si>
  <si>
    <t>Zpracovatel:</t>
  </si>
  <si>
    <t>Ing. Ivan Šnapka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</si>
  <si>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</si>
  <si>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</si>
  <si>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</si>
  <si>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</si>
  <si>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</si>
  <si>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</si>
  <si>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</si>
  <si>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</si>
  <si>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</si>
  <si>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</si>
  <si>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</si>
  <si>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</si>
  <si>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</si>
  <si>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</si>
  <si>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</si>
  <si>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</si>
  <si>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</si>
  <si>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</si>
  <si>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</si>
  <si>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</si>
  <si>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</si>
  <si>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</si>
  <si>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</si>
  <si>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</si>
  <si>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</si>
  <si>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</si>
  <si>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</si>
  <si>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</si>
  <si>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</si>
  <si>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</si>
  <si>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</si>
  <si>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</si>
  <si>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</si>
  <si>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</si>
  <si>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</si>
  <si>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</si>
  <si>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</si>
  <si>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</si>
  <si>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</si>
  <si>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</si>
  <si>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</si>
  <si>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</si>
  <si>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</si>
  <si>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</si>
  <si>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</si>
  <si>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</si>
  <si>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V1</t>
  </si>
  <si>
    <t>Vozovka č. 1</t>
  </si>
  <si>
    <t>STA</t>
  </si>
  <si>
    <t>1</t>
  </si>
  <si>
    <t>{c3fd5735-ddae-49c3-9bb7-a211da591d4f}</t>
  </si>
  <si>
    <t>2</t>
  </si>
  <si>
    <t>V2</t>
  </si>
  <si>
    <t>Vozovka č. 2</t>
  </si>
  <si>
    <t>{75776f8b-086e-4c50-a52c-b35380945b43}</t>
  </si>
  <si>
    <t>KRYCÍ LIST SOUPISU PRACÍ</t>
  </si>
  <si>
    <t>Objekt:</t>
  </si>
  <si>
    <t>V1 - Vozovka č. 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</si>
  <si>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</si>
  <si>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</si>
  <si>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</si>
  <si>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</si>
  <si>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</si>
  <si>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</si>
  <si>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</si>
  <si>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</si>
  <si>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</si>
  <si>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</si>
  <si>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</si>
  <si>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</si>
  <si>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</si>
  <si>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</si>
  <si>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</si>
  <si>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</si>
  <si>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</si>
  <si>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</si>
  <si>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</si>
  <si>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</si>
  <si>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</si>
  <si>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</si>
  <si>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</si>
  <si>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</si>
  <si>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</si>
  <si>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</si>
  <si>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</si>
  <si>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</si>
  <si>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</si>
  <si>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</si>
  <si>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</si>
  <si>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</si>
  <si>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</si>
  <si>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6</t>
  </si>
  <si>
    <t>K</t>
  </si>
  <si>
    <t>113107332R</t>
  </si>
  <si>
    <t>Odstranění podkladu z betonu prostého tl přes 150 do 300 mm strojně pl do 50 m2 (lože pod obrubami)</t>
  </si>
  <si>
    <t>m2</t>
  </si>
  <si>
    <t>4</t>
  </si>
  <si>
    <t>668993306</t>
  </si>
  <si>
    <t>VV</t>
  </si>
  <si>
    <t>7*0,3*0,3</t>
  </si>
  <si>
    <t>9</t>
  </si>
  <si>
    <t>113154323R</t>
  </si>
  <si>
    <t>Frézování živičného krytu tl 60 mm pruh š přes 0,5 do 1 m pl přes 1000 do 10000 m2 bez překážek v trase</t>
  </si>
  <si>
    <t>196010639</t>
  </si>
  <si>
    <t>615+92</t>
  </si>
  <si>
    <t>10</t>
  </si>
  <si>
    <t>113202111</t>
  </si>
  <si>
    <t>Vytrhání obrub krajníků obrubníků stojatých</t>
  </si>
  <si>
    <t>m</t>
  </si>
  <si>
    <t>-305038022</t>
  </si>
  <si>
    <t>6+1</t>
  </si>
  <si>
    <t>22</t>
  </si>
  <si>
    <t>181411121</t>
  </si>
  <si>
    <t>Založení lučního trávníku výsevem pl do 1000 m2 v rovině a ve svahu do 1:5</t>
  </si>
  <si>
    <t>122352933</t>
  </si>
  <si>
    <t>7*0,3</t>
  </si>
  <si>
    <t>23</t>
  </si>
  <si>
    <t>M</t>
  </si>
  <si>
    <t>00572474</t>
  </si>
  <si>
    <t>osivo směs travní krajinná-svahová</t>
  </si>
  <si>
    <t>kg</t>
  </si>
  <si>
    <t>8</t>
  </si>
  <si>
    <t>445663487</t>
  </si>
  <si>
    <t>2,1*0,1</t>
  </si>
  <si>
    <t>5</t>
  </si>
  <si>
    <t>Komunikace pozemní</t>
  </si>
  <si>
    <t>82</t>
  </si>
  <si>
    <t>572141111R</t>
  </si>
  <si>
    <t>Vyrovnání povrchu dosavadních krytů asfaltovým betonem ACO (AB) tl do 20 mm</t>
  </si>
  <si>
    <t>-636573162</t>
  </si>
  <si>
    <t>707</t>
  </si>
  <si>
    <t>81</t>
  </si>
  <si>
    <t>572241121</t>
  </si>
  <si>
    <t>Vyspravení výtluků asfaltovým betonem ACO (AB) tl přes 20 do 40 mm při vyspravované ploše přes 10% na 1 km</t>
  </si>
  <si>
    <t>946087754</t>
  </si>
  <si>
    <t>707*0,2</t>
  </si>
  <si>
    <t>29</t>
  </si>
  <si>
    <t>573211107</t>
  </si>
  <si>
    <t>Postřik živičný spojovací z asfaltu v množství 0,30 kg/m2</t>
  </si>
  <si>
    <t>-1393036249</t>
  </si>
  <si>
    <t>30</t>
  </si>
  <si>
    <t>577144111</t>
  </si>
  <si>
    <t>Asfaltový beton vrstva obrusná ACO 11 (ABS) tř. I tl 50 mm š do 3 m z nemodifikovaného asfaltu</t>
  </si>
  <si>
    <t>-1850890537</t>
  </si>
  <si>
    <t>79</t>
  </si>
  <si>
    <t>594511111R</t>
  </si>
  <si>
    <t>Přídlažba zežulové kostky s provedením lože z betonu - jednořádek</t>
  </si>
  <si>
    <t>154957731</t>
  </si>
  <si>
    <t>6+1+50*0,2</t>
  </si>
  <si>
    <t>80</t>
  </si>
  <si>
    <t>594511111R1</t>
  </si>
  <si>
    <t>Přídlažba zežulové kostky s provedením lože z betonu - trojřádek</t>
  </si>
  <si>
    <t>1572944181</t>
  </si>
  <si>
    <t>130*0,2</t>
  </si>
  <si>
    <t>31</t>
  </si>
  <si>
    <t>599141111</t>
  </si>
  <si>
    <t>Vyplnění spár mezi silničními dílci živičnou zálivkou</t>
  </si>
  <si>
    <t>-860899774</t>
  </si>
  <si>
    <t>54</t>
  </si>
  <si>
    <t>Ostatní konstrukce a práce, bourání</t>
  </si>
  <si>
    <t>41</t>
  </si>
  <si>
    <t>916131212</t>
  </si>
  <si>
    <t>Osazení silničního obrubníku betonového stojatého bez boční opěry do lože z betonu prostého</t>
  </si>
  <si>
    <t>920883913</t>
  </si>
  <si>
    <t>42</t>
  </si>
  <si>
    <t>59217034</t>
  </si>
  <si>
    <t>obrubník betonový silniční 1000x150x300mm</t>
  </si>
  <si>
    <t>258481309</t>
  </si>
  <si>
    <t>1*1,05</t>
  </si>
  <si>
    <t>43</t>
  </si>
  <si>
    <t>59217029</t>
  </si>
  <si>
    <t>obrubník betonový silniční nájezdový 1000x150x150mm</t>
  </si>
  <si>
    <t>-582944016</t>
  </si>
  <si>
    <t>6*1,05</t>
  </si>
  <si>
    <t>47</t>
  </si>
  <si>
    <t>916231292</t>
  </si>
  <si>
    <t>Příplatek za řezání obrubníků při osazování do oblouku o poloměru do 2,5m</t>
  </si>
  <si>
    <t>-272013823</t>
  </si>
  <si>
    <t>3</t>
  </si>
  <si>
    <t>48</t>
  </si>
  <si>
    <t>916991121</t>
  </si>
  <si>
    <t>Lože pod obrubníky, krajníky nebo obruby z dlažebních kostek z betonu prostého včetně palisád a opěrných zídek</t>
  </si>
  <si>
    <t>m3</t>
  </si>
  <si>
    <t>1021274634</t>
  </si>
  <si>
    <t>17*0,3*0,3</t>
  </si>
  <si>
    <t>26*0,3*0,3</t>
  </si>
  <si>
    <t>Součet</t>
  </si>
  <si>
    <t>50</t>
  </si>
  <si>
    <t>938908411</t>
  </si>
  <si>
    <t>Čištění vozovek splachováním vodou</t>
  </si>
  <si>
    <t>-1305497256</t>
  </si>
  <si>
    <t>51</t>
  </si>
  <si>
    <t>938909311</t>
  </si>
  <si>
    <t>Čištění vozovek metením strojně podkladu nebo krytu betonového nebo živičného</t>
  </si>
  <si>
    <t>-179946729</t>
  </si>
  <si>
    <t>76</t>
  </si>
  <si>
    <t>940010001R</t>
  </si>
  <si>
    <t>Úprava výšky poklopu či mříže včetmně případného otočení o 180°</t>
  </si>
  <si>
    <t>kus</t>
  </si>
  <si>
    <t>-1186912369</t>
  </si>
  <si>
    <t>77</t>
  </si>
  <si>
    <t>940010002R</t>
  </si>
  <si>
    <t>Demontáž žul.jednořádku včetně bet.podkladu, odvoz, uskl.,poplatek</t>
  </si>
  <si>
    <t>-2045874517</t>
  </si>
  <si>
    <t>78</t>
  </si>
  <si>
    <t>940010003R</t>
  </si>
  <si>
    <t>Kontrola šachtic, odlučovačů, vpustí, atd....správcem</t>
  </si>
  <si>
    <t>1256158870</t>
  </si>
  <si>
    <t>997</t>
  </si>
  <si>
    <t>Přesun sutě</t>
  </si>
  <si>
    <t>53</t>
  </si>
  <si>
    <t>997221551</t>
  </si>
  <si>
    <t>Vodorovná doprava suti ze sypkých materiálů do 1 km</t>
  </si>
  <si>
    <t>t</t>
  </si>
  <si>
    <t>-1362783584</t>
  </si>
  <si>
    <t>104,344</t>
  </si>
  <si>
    <t>997221559</t>
  </si>
  <si>
    <t>Příplatek ZKD 1 km u vodorovné dopravy suti ze sypkých materiálů</t>
  </si>
  <si>
    <t>-422773291</t>
  </si>
  <si>
    <t>104,344*5</t>
  </si>
  <si>
    <t>55</t>
  </si>
  <si>
    <t>997221625</t>
  </si>
  <si>
    <t>Poplatek za uložení na skládce (skládkovné) stavebního odpadu železobetonového kód odpadu 17 01 01</t>
  </si>
  <si>
    <t>87523780</t>
  </si>
  <si>
    <t>1,694</t>
  </si>
  <si>
    <t>56</t>
  </si>
  <si>
    <t>997221645</t>
  </si>
  <si>
    <t>Poplatek za uložení na skládce (skládkovné) odpadu asfaltového bez dehtu kód odpadu 17 03 02</t>
  </si>
  <si>
    <t>-1623084869</t>
  </si>
  <si>
    <t>81,305</t>
  </si>
  <si>
    <t>57</t>
  </si>
  <si>
    <t>997221655</t>
  </si>
  <si>
    <t>Poplatek za uložení na skládce (skládkovné) zeminy a kamení kód odpadu 17 05 04</t>
  </si>
  <si>
    <t>660455746</t>
  </si>
  <si>
    <t>21,21</t>
  </si>
  <si>
    <t>998</t>
  </si>
  <si>
    <t>Přesun hmot</t>
  </si>
  <si>
    <t>63</t>
  </si>
  <si>
    <t>998225111</t>
  </si>
  <si>
    <t>Přesun hmot pro pozemní komunikace s krytem z kamene, monolitickým betonovým nebo živičným</t>
  </si>
  <si>
    <t>-1882328956</t>
  </si>
  <si>
    <t>127,602</t>
  </si>
  <si>
    <t>64</t>
  </si>
  <si>
    <t>998225191</t>
  </si>
  <si>
    <t>Příplatek k přesunu hmot pro pozemní komunikace s krytem z kamene, živičným, betonovým do 1000 m</t>
  </si>
  <si>
    <t>1048610715</t>
  </si>
  <si>
    <t>VRN</t>
  </si>
  <si>
    <t>Vedlejší rozpočtové náklady</t>
  </si>
  <si>
    <t>VRN1</t>
  </si>
  <si>
    <t>Průzkumné, geodetické a projektové práce</t>
  </si>
  <si>
    <t>69</t>
  </si>
  <si>
    <t>013274000</t>
  </si>
  <si>
    <t>Pasportizace včetně fotodokumentace před započetím prací</t>
  </si>
  <si>
    <t>soubor</t>
  </si>
  <si>
    <t>1024</t>
  </si>
  <si>
    <t>-2100535020</t>
  </si>
  <si>
    <t>VRN3</t>
  </si>
  <si>
    <t>Zařízení staveniště</t>
  </si>
  <si>
    <t>70</t>
  </si>
  <si>
    <t>032103000</t>
  </si>
  <si>
    <t>ZS komplet (zařízení, provoz, odstranění, opélocení, tabule)</t>
  </si>
  <si>
    <t>999185943</t>
  </si>
  <si>
    <t>VRN4</t>
  </si>
  <si>
    <t>Inženýrská činnost</t>
  </si>
  <si>
    <t>71</t>
  </si>
  <si>
    <t>049203000</t>
  </si>
  <si>
    <t>Projednání a vyřízení PDZ se správními orgány a PČR</t>
  </si>
  <si>
    <t>oubor…</t>
  </si>
  <si>
    <t>-811202614</t>
  </si>
  <si>
    <t>83</t>
  </si>
  <si>
    <t>049303000R</t>
  </si>
  <si>
    <t>Realizace dočasných dopravních opatření daného objektu</t>
  </si>
  <si>
    <t>-1176185110</t>
  </si>
  <si>
    <t>VRN7</t>
  </si>
  <si>
    <t>Provozní vlivy</t>
  </si>
  <si>
    <t>72</t>
  </si>
  <si>
    <t>071103000</t>
  </si>
  <si>
    <t>Provoz investora</t>
  </si>
  <si>
    <t>-1785704438</t>
  </si>
  <si>
    <t>V2 - Vozovka č. 2</t>
  </si>
  <si>
    <t>206448766</t>
  </si>
  <si>
    <t>105*0,3*0,3</t>
  </si>
  <si>
    <t>1797231212</t>
  </si>
  <si>
    <t>1280</t>
  </si>
  <si>
    <t>1511545477</t>
  </si>
  <si>
    <t>105</t>
  </si>
  <si>
    <t>1972784037</t>
  </si>
  <si>
    <t>320510728</t>
  </si>
  <si>
    <t>1280*0,2</t>
  </si>
  <si>
    <t>716252325</t>
  </si>
  <si>
    <t>11</t>
  </si>
  <si>
    <t>903762416</t>
  </si>
  <si>
    <t>12</t>
  </si>
  <si>
    <t>Přídlažba ze žulové kostky s provedením lože z betonu - jednořádek</t>
  </si>
  <si>
    <t>154996677</t>
  </si>
  <si>
    <t>260*0,2</t>
  </si>
  <si>
    <t>13</t>
  </si>
  <si>
    <t>Přídlažba ze žulové kostky s provedením lože z betonu - trojřádek</t>
  </si>
  <si>
    <t>-218218548</t>
  </si>
  <si>
    <t>52</t>
  </si>
  <si>
    <t>914111111</t>
  </si>
  <si>
    <t>Montáž svislé dopravní značky do velikosti 1 m2 objímkami na sloupek nebo konzoluvč.dod.tabulky</t>
  </si>
  <si>
    <t>174304979</t>
  </si>
  <si>
    <t>40445619</t>
  </si>
  <si>
    <t>zákazové, příkazové dopravní značky B1-B34, C1-15 500mm</t>
  </si>
  <si>
    <t>1160661462</t>
  </si>
  <si>
    <t>40445620R</t>
  </si>
  <si>
    <t>Dodatková tabulka</t>
  </si>
  <si>
    <t>1736310297</t>
  </si>
  <si>
    <t>44</t>
  </si>
  <si>
    <t>914511112</t>
  </si>
  <si>
    <t>Montáž sloupku dopravních značek délky do 3,5 m s betonovým základem a patkou</t>
  </si>
  <si>
    <t>-1732952242</t>
  </si>
  <si>
    <t>45</t>
  </si>
  <si>
    <t>40445225</t>
  </si>
  <si>
    <t>sloupek pro dopravní značku Zn D 60mm v 3,5m</t>
  </si>
  <si>
    <t>1669469739</t>
  </si>
  <si>
    <t>46</t>
  </si>
  <si>
    <t>40445240</t>
  </si>
  <si>
    <t>patka pro sloupek Al D 60mm</t>
  </si>
  <si>
    <t>1577025264</t>
  </si>
  <si>
    <t>40445253</t>
  </si>
  <si>
    <t>víčko plastové na sloupek D 60mm</t>
  </si>
  <si>
    <t>302359041</t>
  </si>
  <si>
    <t>915211115</t>
  </si>
  <si>
    <t>Vodorovné dopravní značení dělící čáry souvislé š 125 mm žlutý plast</t>
  </si>
  <si>
    <t>-1719673720</t>
  </si>
  <si>
    <t>32</t>
  </si>
  <si>
    <t>38</t>
  </si>
  <si>
    <t>915221111</t>
  </si>
  <si>
    <t>Vodorovné dopravní značení vodící čáry souvislé š 250 mm bílý plast</t>
  </si>
  <si>
    <t>-1670800015</t>
  </si>
  <si>
    <t>250</t>
  </si>
  <si>
    <t>29+2*2+9+6</t>
  </si>
  <si>
    <t>39</t>
  </si>
  <si>
    <t>915221121</t>
  </si>
  <si>
    <t>Vodorovné dopravní značení vodící čáry přerušované š 250 mm bílý plast</t>
  </si>
  <si>
    <t>-179482149</t>
  </si>
  <si>
    <t>40</t>
  </si>
  <si>
    <t>16</t>
  </si>
  <si>
    <t>915231111</t>
  </si>
  <si>
    <t>Vodorovné dopravní značení přechody pro chodce, šipky, symboly bílý plast</t>
  </si>
  <si>
    <t>-1905153968</t>
  </si>
  <si>
    <t>2*2*2</t>
  </si>
  <si>
    <t>8*2/2+5,6*2/2+5*1,5/2</t>
  </si>
  <si>
    <t>915611111</t>
  </si>
  <si>
    <t>Předznačení vodorovného liniového značení</t>
  </si>
  <si>
    <t>446290879</t>
  </si>
  <si>
    <t>32+298+56</t>
  </si>
  <si>
    <t>17</t>
  </si>
  <si>
    <t>1600948728</t>
  </si>
  <si>
    <t>18</t>
  </si>
  <si>
    <t>1342090838</t>
  </si>
  <si>
    <t>96*1,05</t>
  </si>
  <si>
    <t>19</t>
  </si>
  <si>
    <t>530374320</t>
  </si>
  <si>
    <t>3*3*1,05</t>
  </si>
  <si>
    <t>20</t>
  </si>
  <si>
    <t>213309720</t>
  </si>
  <si>
    <t>1251925503</t>
  </si>
  <si>
    <t>52*0,3*0,3</t>
  </si>
  <si>
    <t>52*0,3*0,6</t>
  </si>
  <si>
    <t>-786210687</t>
  </si>
  <si>
    <t>199132169</t>
  </si>
  <si>
    <t>24</t>
  </si>
  <si>
    <t>1701933950</t>
  </si>
  <si>
    <t>7</t>
  </si>
  <si>
    <t>25</t>
  </si>
  <si>
    <t>932028035</t>
  </si>
  <si>
    <t>26</t>
  </si>
  <si>
    <t>-1542012224</t>
  </si>
  <si>
    <t>940010012R</t>
  </si>
  <si>
    <t>Demontáž žul. trojřádku včetně bet. podkladu, odvoz, uskl., poplatek</t>
  </si>
  <si>
    <t>522455508</t>
  </si>
  <si>
    <t>966006211R</t>
  </si>
  <si>
    <t>Odstranění svislých dopravních značek ze sloupů, sloupků</t>
  </si>
  <si>
    <t>800928604</t>
  </si>
  <si>
    <t>49</t>
  </si>
  <si>
    <t>966006221</t>
  </si>
  <si>
    <t>Odstranění trubkového nástavce ze sloupku včetně demontáže dopravní značky</t>
  </si>
  <si>
    <t>-943440652</t>
  </si>
  <si>
    <t>27</t>
  </si>
  <si>
    <t>-1268935398</t>
  </si>
  <si>
    <t>213,04</t>
  </si>
  <si>
    <t>28</t>
  </si>
  <si>
    <t>-837860333</t>
  </si>
  <si>
    <t>213,04*5</t>
  </si>
  <si>
    <t>780110581</t>
  </si>
  <si>
    <t>27,486</t>
  </si>
  <si>
    <t>-1451046477</t>
  </si>
  <si>
    <t>147,2</t>
  </si>
  <si>
    <t>1986139693</t>
  </si>
  <si>
    <t>38,409</t>
  </si>
  <si>
    <t>891351608</t>
  </si>
  <si>
    <t>302,234</t>
  </si>
  <si>
    <t>33</t>
  </si>
  <si>
    <t>-2106163853</t>
  </si>
  <si>
    <t>34</t>
  </si>
  <si>
    <t>-1637060365</t>
  </si>
  <si>
    <t>35</t>
  </si>
  <si>
    <t>684778245</t>
  </si>
  <si>
    <t>36</t>
  </si>
  <si>
    <t>-651535122</t>
  </si>
  <si>
    <t>-1258304478</t>
  </si>
  <si>
    <t>37</t>
  </si>
  <si>
    <t>537985507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</si>
</sst>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25013101b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Opravy MK a chodníků na ul. Slezská, Český Těšín-část vozovek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Český Těšín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18. 3. 2025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Město Český Těšín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ŠNAPKA SLUŽBY s.r.o.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>Ing. Ivan Šnapka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ROUND(SUM(AG95:AG96),2)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ROUND(SUM(AS95:AS96),2)</f>
        <v>0</v>
      </c>
      <c r="AT94" s="113">
        <f>ROUND(SUM(AV94:AW94),2)</f>
        <v>0</v>
      </c>
      <c r="AU94" s="114">
        <f>ROUND(SUM(AU95:AU96),5)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ROUND(SUM(AZ95:AZ96),2)</f>
        <v>0</v>
      </c>
      <c r="BA94" s="113">
        <f>ROUND(SUM(BA95:BA96),2)</f>
        <v>0</v>
      </c>
      <c r="BB94" s="113">
        <f>ROUND(SUM(BB95:BB96),2)</f>
        <v>0</v>
      </c>
      <c r="BC94" s="113">
        <f>ROUND(SUM(BC95:BC96),2)</f>
        <v>0</v>
      </c>
      <c r="BD94" s="115">
        <f>ROUND(SUM(BD95:BD96),2)</f>
        <v>0</v>
      </c>
      <c r="BE94" s="6"/>
      <c r="BS94" s="116" t="s">
        <v>75</v>
      </c>
      <c r="BT94" s="116" t="s">
        <v>76</v>
      </c>
      <c r="BU94" s="117" t="s">
        <v>77</v>
      </c>
      <c r="BV94" s="116" t="s">
        <v>78</v>
      </c>
      <c r="BW94" s="116" t="s">
        <v>5</v>
      </c>
      <c r="BX94" s="116" t="s">
        <v>79</v>
      </c>
      <c r="CL94" s="116" t="s">
        <v>1</v>
      </c>
    </row>
    <row r="95" s="7" customFormat="1" ht="16.5" customHeight="1">
      <c r="A95" s="118" t="s">
        <v>80</v>
      </c>
      <c r="B95" s="119"/>
      <c r="C95" s="120"/>
      <c r="D95" s="121" t="s">
        <v>81</v>
      </c>
      <c r="E95" s="121"/>
      <c r="F95" s="121"/>
      <c r="G95" s="121"/>
      <c r="H95" s="121"/>
      <c r="I95" s="122"/>
      <c r="J95" s="121" t="s">
        <v>82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'V1 - Vozovka č. 1'!J30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83</v>
      </c>
      <c r="AR95" s="125"/>
      <c r="AS95" s="126">
        <v>0</v>
      </c>
      <c r="AT95" s="127">
        <f>ROUND(SUM(AV95:AW95),2)</f>
        <v>0</v>
      </c>
      <c r="AU95" s="128">
        <f>'V1 - Vozovka č. 1'!P127</f>
        <v>0</v>
      </c>
      <c r="AV95" s="127">
        <f>'V1 - Vozovka č. 1'!J33</f>
        <v>0</v>
      </c>
      <c r="AW95" s="127">
        <f>'V1 - Vozovka č. 1'!J34</f>
        <v>0</v>
      </c>
      <c r="AX95" s="127">
        <f>'V1 - Vozovka č. 1'!J35</f>
        <v>0</v>
      </c>
      <c r="AY95" s="127">
        <f>'V1 - Vozovka č. 1'!J36</f>
        <v>0</v>
      </c>
      <c r="AZ95" s="127">
        <f>'V1 - Vozovka č. 1'!F33</f>
        <v>0</v>
      </c>
      <c r="BA95" s="127">
        <f>'V1 - Vozovka č. 1'!F34</f>
        <v>0</v>
      </c>
      <c r="BB95" s="127">
        <f>'V1 - Vozovka č. 1'!F35</f>
        <v>0</v>
      </c>
      <c r="BC95" s="127">
        <f>'V1 - Vozovka č. 1'!F36</f>
        <v>0</v>
      </c>
      <c r="BD95" s="129">
        <f>'V1 - Vozovka č. 1'!F37</f>
        <v>0</v>
      </c>
      <c r="BE95" s="7"/>
      <c r="BT95" s="130" t="s">
        <v>84</v>
      </c>
      <c r="BV95" s="130" t="s">
        <v>78</v>
      </c>
      <c r="BW95" s="130" t="s">
        <v>85</v>
      </c>
      <c r="BX95" s="130" t="s">
        <v>5</v>
      </c>
      <c r="CL95" s="130" t="s">
        <v>1</v>
      </c>
      <c r="CM95" s="130" t="s">
        <v>86</v>
      </c>
    </row>
    <row r="96" s="7" customFormat="1" ht="16.5" customHeight="1">
      <c r="A96" s="118" t="s">
        <v>80</v>
      </c>
      <c r="B96" s="119"/>
      <c r="C96" s="120"/>
      <c r="D96" s="121" t="s">
        <v>87</v>
      </c>
      <c r="E96" s="121"/>
      <c r="F96" s="121"/>
      <c r="G96" s="121"/>
      <c r="H96" s="121"/>
      <c r="I96" s="122"/>
      <c r="J96" s="121" t="s">
        <v>88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'V2 - Vozovka č. 2'!J30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83</v>
      </c>
      <c r="AR96" s="125"/>
      <c r="AS96" s="131">
        <v>0</v>
      </c>
      <c r="AT96" s="132">
        <f>ROUND(SUM(AV96:AW96),2)</f>
        <v>0</v>
      </c>
      <c r="AU96" s="133">
        <f>'V2 - Vozovka č. 2'!P127</f>
        <v>0</v>
      </c>
      <c r="AV96" s="132">
        <f>'V2 - Vozovka č. 2'!J33</f>
        <v>0</v>
      </c>
      <c r="AW96" s="132">
        <f>'V2 - Vozovka č. 2'!J34</f>
        <v>0</v>
      </c>
      <c r="AX96" s="132">
        <f>'V2 - Vozovka č. 2'!J35</f>
        <v>0</v>
      </c>
      <c r="AY96" s="132">
        <f>'V2 - Vozovka č. 2'!J36</f>
        <v>0</v>
      </c>
      <c r="AZ96" s="132">
        <f>'V2 - Vozovka č. 2'!F33</f>
        <v>0</v>
      </c>
      <c r="BA96" s="132">
        <f>'V2 - Vozovka č. 2'!F34</f>
        <v>0</v>
      </c>
      <c r="BB96" s="132">
        <f>'V2 - Vozovka č. 2'!F35</f>
        <v>0</v>
      </c>
      <c r="BC96" s="132">
        <f>'V2 - Vozovka č. 2'!F36</f>
        <v>0</v>
      </c>
      <c r="BD96" s="134">
        <f>'V2 - Vozovka č. 2'!F37</f>
        <v>0</v>
      </c>
      <c r="BE96" s="7"/>
      <c r="BT96" s="130" t="s">
        <v>84</v>
      </c>
      <c r="BV96" s="130" t="s">
        <v>78</v>
      </c>
      <c r="BW96" s="130" t="s">
        <v>89</v>
      </c>
      <c r="BX96" s="130" t="s">
        <v>5</v>
      </c>
      <c r="CL96" s="130" t="s">
        <v>1</v>
      </c>
      <c r="CM96" s="130" t="s">
        <v>86</v>
      </c>
    </row>
    <row r="97" s="2" customFormat="1" ht="30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sheetProtection sheet="1" formatColumns="0" formatRows="0" objects="1" scenarios="1" spinCount="100000" saltValue="op9rgD1S4NB30JreynX4B69QzZLPg0iVwDk63oYtuSOmpMLyZrzJspf0dLkNrCI1FXJfILVFIYFSvQiSKYJ6+A==" hashValue="yosFPsuWm8ZnG8a0oaSaQPA1DGcDfeLv78IWKRPpbl3qpO2iN4ObDFnd2yAPzv6aEHgiRlf6WiK9eK8LKvV92Q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V1 - Vozovka č. 1'!C2" display="/"/>
    <hyperlink ref="A96" location="'V2 - Vozovka č. 2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90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Opravy MK a chodníků na ul. Slezská, Český Těšín-část vozovek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18. 3. 2025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31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34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ROUND((SUM(BE127:BE201)),  2)</f>
        <v>0</v>
      </c>
      <c r="G33" s="37"/>
      <c r="H33" s="37"/>
      <c r="I33" s="154">
        <v>0.20999999999999999</v>
      </c>
      <c r="J33" s="153">
        <f>ROUND(((SUM(BE127:BE201))*I33),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ROUND((SUM(BF127:BF201)),  2)</f>
        <v>0</v>
      </c>
      <c r="G34" s="37"/>
      <c r="H34" s="37"/>
      <c r="I34" s="154">
        <v>0.14999999999999999</v>
      </c>
      <c r="J34" s="153">
        <f>ROUND(((SUM(BF127:BF201))*I34),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ROUND((SUM(BG127:BG201)),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ROUND((SUM(BH127:BH201)),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ROUND((SUM(BI127:BI201)),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Opravy MK a chodníků na ul. Slezská, Český Těšín-část vozovek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V1 - Vozovka č. 1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Český Těšín</v>
      </c>
      <c r="G89" s="39"/>
      <c r="H89" s="39"/>
      <c r="I89" s="31" t="s">
        <v>22</v>
      </c>
      <c r="J89" s="78" t="str">
        <f>IF(J12="","",J12)</f>
        <v>18. 3. 2025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9"/>
      <c r="E91" s="39"/>
      <c r="F91" s="26" t="str">
        <f>E15</f>
        <v>Město Český Těšín</v>
      </c>
      <c r="G91" s="39"/>
      <c r="H91" s="39"/>
      <c r="I91" s="31" t="s">
        <v>30</v>
      </c>
      <c r="J91" s="35" t="str">
        <f>E21</f>
        <v>ŠNAPKA SLUŽBY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Ing. Ivan Šnapka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94</v>
      </c>
      <c r="D94" s="175"/>
      <c r="E94" s="175"/>
      <c r="F94" s="175"/>
      <c r="G94" s="175"/>
      <c r="H94" s="175"/>
      <c r="I94" s="175"/>
      <c r="J94" s="176" t="s">
        <v>95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96</v>
      </c>
      <c r="D96" s="39"/>
      <c r="E96" s="39"/>
      <c r="F96" s="39"/>
      <c r="G96" s="39"/>
      <c r="H96" s="39"/>
      <c r="I96" s="39"/>
      <c r="J96" s="109">
        <f>J127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97</v>
      </c>
    </row>
    <row r="97" s="9" customFormat="1" ht="24.96" customHeight="1">
      <c r="A97" s="9"/>
      <c r="B97" s="178"/>
      <c r="C97" s="179"/>
      <c r="D97" s="180" t="s">
        <v>98</v>
      </c>
      <c r="E97" s="181"/>
      <c r="F97" s="181"/>
      <c r="G97" s="181"/>
      <c r="H97" s="181"/>
      <c r="I97" s="181"/>
      <c r="J97" s="182">
        <f>J128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99</v>
      </c>
      <c r="E98" s="187"/>
      <c r="F98" s="187"/>
      <c r="G98" s="187"/>
      <c r="H98" s="187"/>
      <c r="I98" s="187"/>
      <c r="J98" s="188">
        <f>J129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100</v>
      </c>
      <c r="E99" s="187"/>
      <c r="F99" s="187"/>
      <c r="G99" s="187"/>
      <c r="H99" s="187"/>
      <c r="I99" s="187"/>
      <c r="J99" s="188">
        <f>J140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101</v>
      </c>
      <c r="E100" s="187"/>
      <c r="F100" s="187"/>
      <c r="G100" s="187"/>
      <c r="H100" s="187"/>
      <c r="I100" s="187"/>
      <c r="J100" s="188">
        <f>J155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102</v>
      </c>
      <c r="E101" s="187"/>
      <c r="F101" s="187"/>
      <c r="G101" s="187"/>
      <c r="H101" s="187"/>
      <c r="I101" s="187"/>
      <c r="J101" s="188">
        <f>J176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103</v>
      </c>
      <c r="E102" s="187"/>
      <c r="F102" s="187"/>
      <c r="G102" s="187"/>
      <c r="H102" s="187"/>
      <c r="I102" s="187"/>
      <c r="J102" s="188">
        <f>J187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8"/>
      <c r="C103" s="179"/>
      <c r="D103" s="180" t="s">
        <v>104</v>
      </c>
      <c r="E103" s="181"/>
      <c r="F103" s="181"/>
      <c r="G103" s="181"/>
      <c r="H103" s="181"/>
      <c r="I103" s="181"/>
      <c r="J103" s="182">
        <f>J192</f>
        <v>0</v>
      </c>
      <c r="K103" s="179"/>
      <c r="L103" s="18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4"/>
      <c r="C104" s="185"/>
      <c r="D104" s="186" t="s">
        <v>105</v>
      </c>
      <c r="E104" s="187"/>
      <c r="F104" s="187"/>
      <c r="G104" s="187"/>
      <c r="H104" s="187"/>
      <c r="I104" s="187"/>
      <c r="J104" s="188">
        <f>J193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106</v>
      </c>
      <c r="E105" s="187"/>
      <c r="F105" s="187"/>
      <c r="G105" s="187"/>
      <c r="H105" s="187"/>
      <c r="I105" s="187"/>
      <c r="J105" s="188">
        <f>J195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107</v>
      </c>
      <c r="E106" s="187"/>
      <c r="F106" s="187"/>
      <c r="G106" s="187"/>
      <c r="H106" s="187"/>
      <c r="I106" s="187"/>
      <c r="J106" s="188">
        <f>J197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4"/>
      <c r="C107" s="185"/>
      <c r="D107" s="186" t="s">
        <v>108</v>
      </c>
      <c r="E107" s="187"/>
      <c r="F107" s="187"/>
      <c r="G107" s="187"/>
      <c r="H107" s="187"/>
      <c r="I107" s="187"/>
      <c r="J107" s="188">
        <f>J200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3" s="2" customFormat="1" ht="6.96" customHeight="1">
      <c r="A113" s="37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4.96" customHeight="1">
      <c r="A114" s="37"/>
      <c r="B114" s="38"/>
      <c r="C114" s="22" t="s">
        <v>109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16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173" t="str">
        <f>E7</f>
        <v>Opravy MK a chodníků na ul. Slezská, Český Těšín-část vozovek</v>
      </c>
      <c r="F117" s="31"/>
      <c r="G117" s="31"/>
      <c r="H117" s="31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91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75" t="str">
        <f>E9</f>
        <v>V1 - Vozovka č. 1</v>
      </c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20</v>
      </c>
      <c r="D121" s="39"/>
      <c r="E121" s="39"/>
      <c r="F121" s="26" t="str">
        <f>F12</f>
        <v>Český Těšín</v>
      </c>
      <c r="G121" s="39"/>
      <c r="H121" s="39"/>
      <c r="I121" s="31" t="s">
        <v>22</v>
      </c>
      <c r="J121" s="78" t="str">
        <f>IF(J12="","",J12)</f>
        <v>18. 3. 2025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25.65" customHeight="1">
      <c r="A123" s="37"/>
      <c r="B123" s="38"/>
      <c r="C123" s="31" t="s">
        <v>24</v>
      </c>
      <c r="D123" s="39"/>
      <c r="E123" s="39"/>
      <c r="F123" s="26" t="str">
        <f>E15</f>
        <v>Město Český Těšín</v>
      </c>
      <c r="G123" s="39"/>
      <c r="H123" s="39"/>
      <c r="I123" s="31" t="s">
        <v>30</v>
      </c>
      <c r="J123" s="35" t="str">
        <f>E21</f>
        <v>ŠNAPKA SLUŽBY s.r.o.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28</v>
      </c>
      <c r="D124" s="39"/>
      <c r="E124" s="39"/>
      <c r="F124" s="26" t="str">
        <f>IF(E18="","",E18)</f>
        <v>Vyplň údaj</v>
      </c>
      <c r="G124" s="39"/>
      <c r="H124" s="39"/>
      <c r="I124" s="31" t="s">
        <v>33</v>
      </c>
      <c r="J124" s="35" t="str">
        <f>E24</f>
        <v>Ing. Ivan Šnapka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1" customFormat="1" ht="29.28" customHeight="1">
      <c r="A126" s="190"/>
      <c r="B126" s="191"/>
      <c r="C126" s="192" t="s">
        <v>110</v>
      </c>
      <c r="D126" s="193" t="s">
        <v>61</v>
      </c>
      <c r="E126" s="193" t="s">
        <v>57</v>
      </c>
      <c r="F126" s="193" t="s">
        <v>58</v>
      </c>
      <c r="G126" s="193" t="s">
        <v>111</v>
      </c>
      <c r="H126" s="193" t="s">
        <v>112</v>
      </c>
      <c r="I126" s="193" t="s">
        <v>113</v>
      </c>
      <c r="J126" s="194" t="s">
        <v>95</v>
      </c>
      <c r="K126" s="195" t="s">
        <v>114</v>
      </c>
      <c r="L126" s="196"/>
      <c r="M126" s="99" t="s">
        <v>1</v>
      </c>
      <c r="N126" s="100" t="s">
        <v>40</v>
      </c>
      <c r="O126" s="100" t="s">
        <v>115</v>
      </c>
      <c r="P126" s="100" t="s">
        <v>116</v>
      </c>
      <c r="Q126" s="100" t="s">
        <v>117</v>
      </c>
      <c r="R126" s="100" t="s">
        <v>118</v>
      </c>
      <c r="S126" s="100" t="s">
        <v>119</v>
      </c>
      <c r="T126" s="101" t="s">
        <v>120</v>
      </c>
      <c r="U126" s="190"/>
      <c r="V126" s="190"/>
      <c r="W126" s="190"/>
      <c r="X126" s="190"/>
      <c r="Y126" s="190"/>
      <c r="Z126" s="190"/>
      <c r="AA126" s="190"/>
      <c r="AB126" s="190"/>
      <c r="AC126" s="190"/>
      <c r="AD126" s="190"/>
      <c r="AE126" s="190"/>
    </row>
    <row r="127" s="2" customFormat="1" ht="22.8" customHeight="1">
      <c r="A127" s="37"/>
      <c r="B127" s="38"/>
      <c r="C127" s="106" t="s">
        <v>121</v>
      </c>
      <c r="D127" s="39"/>
      <c r="E127" s="39"/>
      <c r="F127" s="39"/>
      <c r="G127" s="39"/>
      <c r="H127" s="39"/>
      <c r="I127" s="39"/>
      <c r="J127" s="197">
        <f>BK127</f>
        <v>0</v>
      </c>
      <c r="K127" s="39"/>
      <c r="L127" s="43"/>
      <c r="M127" s="102"/>
      <c r="N127" s="198"/>
      <c r="O127" s="103"/>
      <c r="P127" s="199">
        <f>P128+P192</f>
        <v>0</v>
      </c>
      <c r="Q127" s="103"/>
      <c r="R127" s="199">
        <f>R128+R192</f>
        <v>127.58183000000001</v>
      </c>
      <c r="S127" s="103"/>
      <c r="T127" s="200">
        <f>T128+T192</f>
        <v>104.34375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75</v>
      </c>
      <c r="AU127" s="16" t="s">
        <v>97</v>
      </c>
      <c r="BK127" s="201">
        <f>BK128+BK192</f>
        <v>0</v>
      </c>
    </row>
    <row r="128" s="12" customFormat="1" ht="25.92" customHeight="1">
      <c r="A128" s="12"/>
      <c r="B128" s="202"/>
      <c r="C128" s="203"/>
      <c r="D128" s="204" t="s">
        <v>75</v>
      </c>
      <c r="E128" s="205" t="s">
        <v>122</v>
      </c>
      <c r="F128" s="205" t="s">
        <v>123</v>
      </c>
      <c r="G128" s="203"/>
      <c r="H128" s="203"/>
      <c r="I128" s="206"/>
      <c r="J128" s="207">
        <f>BK128</f>
        <v>0</v>
      </c>
      <c r="K128" s="203"/>
      <c r="L128" s="208"/>
      <c r="M128" s="209"/>
      <c r="N128" s="210"/>
      <c r="O128" s="210"/>
      <c r="P128" s="211">
        <f>P129+P140+P155+P176+P187</f>
        <v>0</v>
      </c>
      <c r="Q128" s="210"/>
      <c r="R128" s="211">
        <f>R129+R140+R155+R176+R187</f>
        <v>127.58183000000001</v>
      </c>
      <c r="S128" s="210"/>
      <c r="T128" s="212">
        <f>T129+T140+T155+T176+T187</f>
        <v>104.34375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84</v>
      </c>
      <c r="AT128" s="214" t="s">
        <v>75</v>
      </c>
      <c r="AU128" s="214" t="s">
        <v>76</v>
      </c>
      <c r="AY128" s="213" t="s">
        <v>124</v>
      </c>
      <c r="BK128" s="215">
        <f>BK129+BK140+BK155+BK176+BK187</f>
        <v>0</v>
      </c>
    </row>
    <row r="129" s="12" customFormat="1" ht="22.8" customHeight="1">
      <c r="A129" s="12"/>
      <c r="B129" s="202"/>
      <c r="C129" s="203"/>
      <c r="D129" s="204" t="s">
        <v>75</v>
      </c>
      <c r="E129" s="216" t="s">
        <v>84</v>
      </c>
      <c r="F129" s="216" t="s">
        <v>125</v>
      </c>
      <c r="G129" s="203"/>
      <c r="H129" s="203"/>
      <c r="I129" s="206"/>
      <c r="J129" s="217">
        <f>BK129</f>
        <v>0</v>
      </c>
      <c r="K129" s="203"/>
      <c r="L129" s="208"/>
      <c r="M129" s="209"/>
      <c r="N129" s="210"/>
      <c r="O129" s="210"/>
      <c r="P129" s="211">
        <f>SUM(P130:P139)</f>
        <v>0</v>
      </c>
      <c r="Q129" s="210"/>
      <c r="R129" s="211">
        <f>SUM(R130:R139)</f>
        <v>0.035560000000000001</v>
      </c>
      <c r="S129" s="210"/>
      <c r="T129" s="212">
        <f>SUM(T130:T139)</f>
        <v>83.133750000000006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84</v>
      </c>
      <c r="AT129" s="214" t="s">
        <v>75</v>
      </c>
      <c r="AU129" s="214" t="s">
        <v>84</v>
      </c>
      <c r="AY129" s="213" t="s">
        <v>124</v>
      </c>
      <c r="BK129" s="215">
        <f>SUM(BK130:BK139)</f>
        <v>0</v>
      </c>
    </row>
    <row r="130" s="2" customFormat="1" ht="33" customHeight="1">
      <c r="A130" s="37"/>
      <c r="B130" s="38"/>
      <c r="C130" s="218" t="s">
        <v>126</v>
      </c>
      <c r="D130" s="218" t="s">
        <v>127</v>
      </c>
      <c r="E130" s="219" t="s">
        <v>128</v>
      </c>
      <c r="F130" s="220" t="s">
        <v>129</v>
      </c>
      <c r="G130" s="221" t="s">
        <v>130</v>
      </c>
      <c r="H130" s="222">
        <v>0.63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41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0.625</v>
      </c>
      <c r="T130" s="229">
        <f>S130*H130</f>
        <v>0.39374999999999999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131</v>
      </c>
      <c r="AT130" s="230" t="s">
        <v>127</v>
      </c>
      <c r="AU130" s="230" t="s">
        <v>86</v>
      </c>
      <c r="AY130" s="16" t="s">
        <v>124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84</v>
      </c>
      <c r="BK130" s="231">
        <f>ROUND(I130*H130,2)</f>
        <v>0</v>
      </c>
      <c r="BL130" s="16" t="s">
        <v>131</v>
      </c>
      <c r="BM130" s="230" t="s">
        <v>132</v>
      </c>
    </row>
    <row r="131" s="13" customFormat="1">
      <c r="A131" s="13"/>
      <c r="B131" s="232"/>
      <c r="C131" s="233"/>
      <c r="D131" s="234" t="s">
        <v>133</v>
      </c>
      <c r="E131" s="235" t="s">
        <v>1</v>
      </c>
      <c r="F131" s="236" t="s">
        <v>134</v>
      </c>
      <c r="G131" s="233"/>
      <c r="H131" s="237">
        <v>0.63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133</v>
      </c>
      <c r="AU131" s="243" t="s">
        <v>86</v>
      </c>
      <c r="AV131" s="13" t="s">
        <v>86</v>
      </c>
      <c r="AW131" s="13" t="s">
        <v>32</v>
      </c>
      <c r="AX131" s="13" t="s">
        <v>84</v>
      </c>
      <c r="AY131" s="243" t="s">
        <v>124</v>
      </c>
    </row>
    <row r="132" s="2" customFormat="1" ht="33" customHeight="1">
      <c r="A132" s="37"/>
      <c r="B132" s="38"/>
      <c r="C132" s="218" t="s">
        <v>135</v>
      </c>
      <c r="D132" s="218" t="s">
        <v>127</v>
      </c>
      <c r="E132" s="219" t="s">
        <v>136</v>
      </c>
      <c r="F132" s="220" t="s">
        <v>137</v>
      </c>
      <c r="G132" s="221" t="s">
        <v>130</v>
      </c>
      <c r="H132" s="222">
        <v>707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41</v>
      </c>
      <c r="O132" s="90"/>
      <c r="P132" s="228">
        <f>O132*H132</f>
        <v>0</v>
      </c>
      <c r="Q132" s="228">
        <v>5.0000000000000002E-05</v>
      </c>
      <c r="R132" s="228">
        <f>Q132*H132</f>
        <v>0.035349999999999999</v>
      </c>
      <c r="S132" s="228">
        <v>0.11500000000000001</v>
      </c>
      <c r="T132" s="229">
        <f>S132*H132</f>
        <v>81.305000000000007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131</v>
      </c>
      <c r="AT132" s="230" t="s">
        <v>127</v>
      </c>
      <c r="AU132" s="230" t="s">
        <v>86</v>
      </c>
      <c r="AY132" s="16" t="s">
        <v>124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84</v>
      </c>
      <c r="BK132" s="231">
        <f>ROUND(I132*H132,2)</f>
        <v>0</v>
      </c>
      <c r="BL132" s="16" t="s">
        <v>131</v>
      </c>
      <c r="BM132" s="230" t="s">
        <v>138</v>
      </c>
    </row>
    <row r="133" s="13" customFormat="1">
      <c r="A133" s="13"/>
      <c r="B133" s="232"/>
      <c r="C133" s="233"/>
      <c r="D133" s="234" t="s">
        <v>133</v>
      </c>
      <c r="E133" s="235" t="s">
        <v>1</v>
      </c>
      <c r="F133" s="236" t="s">
        <v>139</v>
      </c>
      <c r="G133" s="233"/>
      <c r="H133" s="237">
        <v>707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133</v>
      </c>
      <c r="AU133" s="243" t="s">
        <v>86</v>
      </c>
      <c r="AV133" s="13" t="s">
        <v>86</v>
      </c>
      <c r="AW133" s="13" t="s">
        <v>32</v>
      </c>
      <c r="AX133" s="13" t="s">
        <v>84</v>
      </c>
      <c r="AY133" s="243" t="s">
        <v>124</v>
      </c>
    </row>
    <row r="134" s="2" customFormat="1" ht="16.5" customHeight="1">
      <c r="A134" s="37"/>
      <c r="B134" s="38"/>
      <c r="C134" s="218" t="s">
        <v>140</v>
      </c>
      <c r="D134" s="218" t="s">
        <v>127</v>
      </c>
      <c r="E134" s="219" t="s">
        <v>141</v>
      </c>
      <c r="F134" s="220" t="s">
        <v>142</v>
      </c>
      <c r="G134" s="221" t="s">
        <v>143</v>
      </c>
      <c r="H134" s="222">
        <v>7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41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0.20499999999999999</v>
      </c>
      <c r="T134" s="229">
        <f>S134*H134</f>
        <v>1.4349999999999998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131</v>
      </c>
      <c r="AT134" s="230" t="s">
        <v>127</v>
      </c>
      <c r="AU134" s="230" t="s">
        <v>86</v>
      </c>
      <c r="AY134" s="16" t="s">
        <v>124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84</v>
      </c>
      <c r="BK134" s="231">
        <f>ROUND(I134*H134,2)</f>
        <v>0</v>
      </c>
      <c r="BL134" s="16" t="s">
        <v>131</v>
      </c>
      <c r="BM134" s="230" t="s">
        <v>144</v>
      </c>
    </row>
    <row r="135" s="13" customFormat="1">
      <c r="A135" s="13"/>
      <c r="B135" s="232"/>
      <c r="C135" s="233"/>
      <c r="D135" s="234" t="s">
        <v>133</v>
      </c>
      <c r="E135" s="235" t="s">
        <v>1</v>
      </c>
      <c r="F135" s="236" t="s">
        <v>145</v>
      </c>
      <c r="G135" s="233"/>
      <c r="H135" s="237">
        <v>7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133</v>
      </c>
      <c r="AU135" s="243" t="s">
        <v>86</v>
      </c>
      <c r="AV135" s="13" t="s">
        <v>86</v>
      </c>
      <c r="AW135" s="13" t="s">
        <v>32</v>
      </c>
      <c r="AX135" s="13" t="s">
        <v>84</v>
      </c>
      <c r="AY135" s="243" t="s">
        <v>124</v>
      </c>
    </row>
    <row r="136" s="2" customFormat="1" ht="24.15" customHeight="1">
      <c r="A136" s="37"/>
      <c r="B136" s="38"/>
      <c r="C136" s="218" t="s">
        <v>146</v>
      </c>
      <c r="D136" s="218" t="s">
        <v>127</v>
      </c>
      <c r="E136" s="219" t="s">
        <v>147</v>
      </c>
      <c r="F136" s="220" t="s">
        <v>148</v>
      </c>
      <c r="G136" s="221" t="s">
        <v>130</v>
      </c>
      <c r="H136" s="222">
        <v>2.1000000000000001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41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131</v>
      </c>
      <c r="AT136" s="230" t="s">
        <v>127</v>
      </c>
      <c r="AU136" s="230" t="s">
        <v>86</v>
      </c>
      <c r="AY136" s="16" t="s">
        <v>124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84</v>
      </c>
      <c r="BK136" s="231">
        <f>ROUND(I136*H136,2)</f>
        <v>0</v>
      </c>
      <c r="BL136" s="16" t="s">
        <v>131</v>
      </c>
      <c r="BM136" s="230" t="s">
        <v>149</v>
      </c>
    </row>
    <row r="137" s="13" customFormat="1">
      <c r="A137" s="13"/>
      <c r="B137" s="232"/>
      <c r="C137" s="233"/>
      <c r="D137" s="234" t="s">
        <v>133</v>
      </c>
      <c r="E137" s="235" t="s">
        <v>1</v>
      </c>
      <c r="F137" s="236" t="s">
        <v>150</v>
      </c>
      <c r="G137" s="233"/>
      <c r="H137" s="237">
        <v>2.1000000000000001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133</v>
      </c>
      <c r="AU137" s="243" t="s">
        <v>86</v>
      </c>
      <c r="AV137" s="13" t="s">
        <v>86</v>
      </c>
      <c r="AW137" s="13" t="s">
        <v>32</v>
      </c>
      <c r="AX137" s="13" t="s">
        <v>84</v>
      </c>
      <c r="AY137" s="243" t="s">
        <v>124</v>
      </c>
    </row>
    <row r="138" s="2" customFormat="1" ht="16.5" customHeight="1">
      <c r="A138" s="37"/>
      <c r="B138" s="38"/>
      <c r="C138" s="244" t="s">
        <v>151</v>
      </c>
      <c r="D138" s="244" t="s">
        <v>152</v>
      </c>
      <c r="E138" s="245" t="s">
        <v>153</v>
      </c>
      <c r="F138" s="246" t="s">
        <v>154</v>
      </c>
      <c r="G138" s="247" t="s">
        <v>155</v>
      </c>
      <c r="H138" s="248">
        <v>0.20999999999999999</v>
      </c>
      <c r="I138" s="249"/>
      <c r="J138" s="250">
        <f>ROUND(I138*H138,2)</f>
        <v>0</v>
      </c>
      <c r="K138" s="251"/>
      <c r="L138" s="252"/>
      <c r="M138" s="253" t="s">
        <v>1</v>
      </c>
      <c r="N138" s="254" t="s">
        <v>41</v>
      </c>
      <c r="O138" s="90"/>
      <c r="P138" s="228">
        <f>O138*H138</f>
        <v>0</v>
      </c>
      <c r="Q138" s="228">
        <v>0.001</v>
      </c>
      <c r="R138" s="228">
        <f>Q138*H138</f>
        <v>0.00021000000000000001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156</v>
      </c>
      <c r="AT138" s="230" t="s">
        <v>152</v>
      </c>
      <c r="AU138" s="230" t="s">
        <v>86</v>
      </c>
      <c r="AY138" s="16" t="s">
        <v>124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84</v>
      </c>
      <c r="BK138" s="231">
        <f>ROUND(I138*H138,2)</f>
        <v>0</v>
      </c>
      <c r="BL138" s="16" t="s">
        <v>131</v>
      </c>
      <c r="BM138" s="230" t="s">
        <v>157</v>
      </c>
    </row>
    <row r="139" s="13" customFormat="1">
      <c r="A139" s="13"/>
      <c r="B139" s="232"/>
      <c r="C139" s="233"/>
      <c r="D139" s="234" t="s">
        <v>133</v>
      </c>
      <c r="E139" s="235" t="s">
        <v>1</v>
      </c>
      <c r="F139" s="236" t="s">
        <v>158</v>
      </c>
      <c r="G139" s="233"/>
      <c r="H139" s="237">
        <v>0.20999999999999999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133</v>
      </c>
      <c r="AU139" s="243" t="s">
        <v>86</v>
      </c>
      <c r="AV139" s="13" t="s">
        <v>86</v>
      </c>
      <c r="AW139" s="13" t="s">
        <v>32</v>
      </c>
      <c r="AX139" s="13" t="s">
        <v>84</v>
      </c>
      <c r="AY139" s="243" t="s">
        <v>124</v>
      </c>
    </row>
    <row r="140" s="12" customFormat="1" ht="22.8" customHeight="1">
      <c r="A140" s="12"/>
      <c r="B140" s="202"/>
      <c r="C140" s="203"/>
      <c r="D140" s="204" t="s">
        <v>75</v>
      </c>
      <c r="E140" s="216" t="s">
        <v>159</v>
      </c>
      <c r="F140" s="216" t="s">
        <v>160</v>
      </c>
      <c r="G140" s="203"/>
      <c r="H140" s="203"/>
      <c r="I140" s="206"/>
      <c r="J140" s="217">
        <f>BK140</f>
        <v>0</v>
      </c>
      <c r="K140" s="203"/>
      <c r="L140" s="208"/>
      <c r="M140" s="209"/>
      <c r="N140" s="210"/>
      <c r="O140" s="210"/>
      <c r="P140" s="211">
        <f>SUM(P141:P154)</f>
        <v>0</v>
      </c>
      <c r="Q140" s="210"/>
      <c r="R140" s="211">
        <f>SUM(R141:R154)</f>
        <v>116.17502</v>
      </c>
      <c r="S140" s="210"/>
      <c r="T140" s="212">
        <f>SUM(T141:T154)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3" t="s">
        <v>84</v>
      </c>
      <c r="AT140" s="214" t="s">
        <v>75</v>
      </c>
      <c r="AU140" s="214" t="s">
        <v>84</v>
      </c>
      <c r="AY140" s="213" t="s">
        <v>124</v>
      </c>
      <c r="BK140" s="215">
        <f>SUM(BK141:BK154)</f>
        <v>0</v>
      </c>
    </row>
    <row r="141" s="2" customFormat="1" ht="24.15" customHeight="1">
      <c r="A141" s="37"/>
      <c r="B141" s="38"/>
      <c r="C141" s="218" t="s">
        <v>161</v>
      </c>
      <c r="D141" s="218" t="s">
        <v>127</v>
      </c>
      <c r="E141" s="219" t="s">
        <v>162</v>
      </c>
      <c r="F141" s="220" t="s">
        <v>163</v>
      </c>
      <c r="G141" s="221" t="s">
        <v>130</v>
      </c>
      <c r="H141" s="222">
        <v>707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41</v>
      </c>
      <c r="O141" s="90"/>
      <c r="P141" s="228">
        <f>O141*H141</f>
        <v>0</v>
      </c>
      <c r="Q141" s="228">
        <v>0.10434</v>
      </c>
      <c r="R141" s="228">
        <f>Q141*H141</f>
        <v>73.768380000000008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131</v>
      </c>
      <c r="AT141" s="230" t="s">
        <v>127</v>
      </c>
      <c r="AU141" s="230" t="s">
        <v>86</v>
      </c>
      <c r="AY141" s="16" t="s">
        <v>124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84</v>
      </c>
      <c r="BK141" s="231">
        <f>ROUND(I141*H141,2)</f>
        <v>0</v>
      </c>
      <c r="BL141" s="16" t="s">
        <v>131</v>
      </c>
      <c r="BM141" s="230" t="s">
        <v>164</v>
      </c>
    </row>
    <row r="142" s="13" customFormat="1">
      <c r="A142" s="13"/>
      <c r="B142" s="232"/>
      <c r="C142" s="233"/>
      <c r="D142" s="234" t="s">
        <v>133</v>
      </c>
      <c r="E142" s="235" t="s">
        <v>1</v>
      </c>
      <c r="F142" s="236" t="s">
        <v>165</v>
      </c>
      <c r="G142" s="233"/>
      <c r="H142" s="237">
        <v>707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133</v>
      </c>
      <c r="AU142" s="243" t="s">
        <v>86</v>
      </c>
      <c r="AV142" s="13" t="s">
        <v>86</v>
      </c>
      <c r="AW142" s="13" t="s">
        <v>32</v>
      </c>
      <c r="AX142" s="13" t="s">
        <v>84</v>
      </c>
      <c r="AY142" s="243" t="s">
        <v>124</v>
      </c>
    </row>
    <row r="143" s="2" customFormat="1" ht="37.8" customHeight="1">
      <c r="A143" s="37"/>
      <c r="B143" s="38"/>
      <c r="C143" s="218" t="s">
        <v>166</v>
      </c>
      <c r="D143" s="218" t="s">
        <v>127</v>
      </c>
      <c r="E143" s="219" t="s">
        <v>167</v>
      </c>
      <c r="F143" s="220" t="s">
        <v>168</v>
      </c>
      <c r="G143" s="221" t="s">
        <v>130</v>
      </c>
      <c r="H143" s="222">
        <v>141.40000000000001</v>
      </c>
      <c r="I143" s="223"/>
      <c r="J143" s="224">
        <f>ROUND(I143*H143,2)</f>
        <v>0</v>
      </c>
      <c r="K143" s="225"/>
      <c r="L143" s="43"/>
      <c r="M143" s="226" t="s">
        <v>1</v>
      </c>
      <c r="N143" s="227" t="s">
        <v>41</v>
      </c>
      <c r="O143" s="90"/>
      <c r="P143" s="228">
        <f>O143*H143</f>
        <v>0</v>
      </c>
      <c r="Q143" s="228">
        <v>0.1118</v>
      </c>
      <c r="R143" s="228">
        <f>Q143*H143</f>
        <v>15.80852</v>
      </c>
      <c r="S143" s="228">
        <v>0</v>
      </c>
      <c r="T143" s="22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131</v>
      </c>
      <c r="AT143" s="230" t="s">
        <v>127</v>
      </c>
      <c r="AU143" s="230" t="s">
        <v>86</v>
      </c>
      <c r="AY143" s="16" t="s">
        <v>124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84</v>
      </c>
      <c r="BK143" s="231">
        <f>ROUND(I143*H143,2)</f>
        <v>0</v>
      </c>
      <c r="BL143" s="16" t="s">
        <v>131</v>
      </c>
      <c r="BM143" s="230" t="s">
        <v>169</v>
      </c>
    </row>
    <row r="144" s="13" customFormat="1">
      <c r="A144" s="13"/>
      <c r="B144" s="232"/>
      <c r="C144" s="233"/>
      <c r="D144" s="234" t="s">
        <v>133</v>
      </c>
      <c r="E144" s="235" t="s">
        <v>1</v>
      </c>
      <c r="F144" s="236" t="s">
        <v>170</v>
      </c>
      <c r="G144" s="233"/>
      <c r="H144" s="237">
        <v>141.40000000000001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133</v>
      </c>
      <c r="AU144" s="243" t="s">
        <v>86</v>
      </c>
      <c r="AV144" s="13" t="s">
        <v>86</v>
      </c>
      <c r="AW144" s="13" t="s">
        <v>32</v>
      </c>
      <c r="AX144" s="13" t="s">
        <v>84</v>
      </c>
      <c r="AY144" s="243" t="s">
        <v>124</v>
      </c>
    </row>
    <row r="145" s="2" customFormat="1" ht="21.75" customHeight="1">
      <c r="A145" s="37"/>
      <c r="B145" s="38"/>
      <c r="C145" s="218" t="s">
        <v>171</v>
      </c>
      <c r="D145" s="218" t="s">
        <v>127</v>
      </c>
      <c r="E145" s="219" t="s">
        <v>172</v>
      </c>
      <c r="F145" s="220" t="s">
        <v>173</v>
      </c>
      <c r="G145" s="221" t="s">
        <v>130</v>
      </c>
      <c r="H145" s="222">
        <v>707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41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131</v>
      </c>
      <c r="AT145" s="230" t="s">
        <v>127</v>
      </c>
      <c r="AU145" s="230" t="s">
        <v>86</v>
      </c>
      <c r="AY145" s="16" t="s">
        <v>124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84</v>
      </c>
      <c r="BK145" s="231">
        <f>ROUND(I145*H145,2)</f>
        <v>0</v>
      </c>
      <c r="BL145" s="16" t="s">
        <v>131</v>
      </c>
      <c r="BM145" s="230" t="s">
        <v>174</v>
      </c>
    </row>
    <row r="146" s="13" customFormat="1">
      <c r="A146" s="13"/>
      <c r="B146" s="232"/>
      <c r="C146" s="233"/>
      <c r="D146" s="234" t="s">
        <v>133</v>
      </c>
      <c r="E146" s="235" t="s">
        <v>1</v>
      </c>
      <c r="F146" s="236" t="s">
        <v>165</v>
      </c>
      <c r="G146" s="233"/>
      <c r="H146" s="237">
        <v>707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133</v>
      </c>
      <c r="AU146" s="243" t="s">
        <v>86</v>
      </c>
      <c r="AV146" s="13" t="s">
        <v>86</v>
      </c>
      <c r="AW146" s="13" t="s">
        <v>32</v>
      </c>
      <c r="AX146" s="13" t="s">
        <v>84</v>
      </c>
      <c r="AY146" s="243" t="s">
        <v>124</v>
      </c>
    </row>
    <row r="147" s="2" customFormat="1" ht="33" customHeight="1">
      <c r="A147" s="37"/>
      <c r="B147" s="38"/>
      <c r="C147" s="218" t="s">
        <v>175</v>
      </c>
      <c r="D147" s="218" t="s">
        <v>127</v>
      </c>
      <c r="E147" s="219" t="s">
        <v>176</v>
      </c>
      <c r="F147" s="220" t="s">
        <v>177</v>
      </c>
      <c r="G147" s="221" t="s">
        <v>130</v>
      </c>
      <c r="H147" s="222">
        <v>707</v>
      </c>
      <c r="I147" s="223"/>
      <c r="J147" s="224">
        <f>ROUND(I147*H147,2)</f>
        <v>0</v>
      </c>
      <c r="K147" s="225"/>
      <c r="L147" s="43"/>
      <c r="M147" s="226" t="s">
        <v>1</v>
      </c>
      <c r="N147" s="227" t="s">
        <v>41</v>
      </c>
      <c r="O147" s="90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131</v>
      </c>
      <c r="AT147" s="230" t="s">
        <v>127</v>
      </c>
      <c r="AU147" s="230" t="s">
        <v>86</v>
      </c>
      <c r="AY147" s="16" t="s">
        <v>124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84</v>
      </c>
      <c r="BK147" s="231">
        <f>ROUND(I147*H147,2)</f>
        <v>0</v>
      </c>
      <c r="BL147" s="16" t="s">
        <v>131</v>
      </c>
      <c r="BM147" s="230" t="s">
        <v>178</v>
      </c>
    </row>
    <row r="148" s="13" customFormat="1">
      <c r="A148" s="13"/>
      <c r="B148" s="232"/>
      <c r="C148" s="233"/>
      <c r="D148" s="234" t="s">
        <v>133</v>
      </c>
      <c r="E148" s="235" t="s">
        <v>1</v>
      </c>
      <c r="F148" s="236" t="s">
        <v>165</v>
      </c>
      <c r="G148" s="233"/>
      <c r="H148" s="237">
        <v>707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133</v>
      </c>
      <c r="AU148" s="243" t="s">
        <v>86</v>
      </c>
      <c r="AV148" s="13" t="s">
        <v>86</v>
      </c>
      <c r="AW148" s="13" t="s">
        <v>32</v>
      </c>
      <c r="AX148" s="13" t="s">
        <v>84</v>
      </c>
      <c r="AY148" s="243" t="s">
        <v>124</v>
      </c>
    </row>
    <row r="149" s="2" customFormat="1" ht="24.15" customHeight="1">
      <c r="A149" s="37"/>
      <c r="B149" s="38"/>
      <c r="C149" s="218" t="s">
        <v>179</v>
      </c>
      <c r="D149" s="218" t="s">
        <v>127</v>
      </c>
      <c r="E149" s="219" t="s">
        <v>180</v>
      </c>
      <c r="F149" s="220" t="s">
        <v>181</v>
      </c>
      <c r="G149" s="221" t="s">
        <v>143</v>
      </c>
      <c r="H149" s="222">
        <v>17</v>
      </c>
      <c r="I149" s="223"/>
      <c r="J149" s="224">
        <f>ROUND(I149*H149,2)</f>
        <v>0</v>
      </c>
      <c r="K149" s="225"/>
      <c r="L149" s="43"/>
      <c r="M149" s="226" t="s">
        <v>1</v>
      </c>
      <c r="N149" s="227" t="s">
        <v>41</v>
      </c>
      <c r="O149" s="90"/>
      <c r="P149" s="228">
        <f>O149*H149</f>
        <v>0</v>
      </c>
      <c r="Q149" s="228">
        <v>0.61404000000000003</v>
      </c>
      <c r="R149" s="228">
        <f>Q149*H149</f>
        <v>10.43868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131</v>
      </c>
      <c r="AT149" s="230" t="s">
        <v>127</v>
      </c>
      <c r="AU149" s="230" t="s">
        <v>86</v>
      </c>
      <c r="AY149" s="16" t="s">
        <v>124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84</v>
      </c>
      <c r="BK149" s="231">
        <f>ROUND(I149*H149,2)</f>
        <v>0</v>
      </c>
      <c r="BL149" s="16" t="s">
        <v>131</v>
      </c>
      <c r="BM149" s="230" t="s">
        <v>182</v>
      </c>
    </row>
    <row r="150" s="13" customFormat="1">
      <c r="A150" s="13"/>
      <c r="B150" s="232"/>
      <c r="C150" s="233"/>
      <c r="D150" s="234" t="s">
        <v>133</v>
      </c>
      <c r="E150" s="235" t="s">
        <v>1</v>
      </c>
      <c r="F150" s="236" t="s">
        <v>183</v>
      </c>
      <c r="G150" s="233"/>
      <c r="H150" s="237">
        <v>17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133</v>
      </c>
      <c r="AU150" s="243" t="s">
        <v>86</v>
      </c>
      <c r="AV150" s="13" t="s">
        <v>86</v>
      </c>
      <c r="AW150" s="13" t="s">
        <v>32</v>
      </c>
      <c r="AX150" s="13" t="s">
        <v>84</v>
      </c>
      <c r="AY150" s="243" t="s">
        <v>124</v>
      </c>
    </row>
    <row r="151" s="2" customFormat="1" ht="24.15" customHeight="1">
      <c r="A151" s="37"/>
      <c r="B151" s="38"/>
      <c r="C151" s="218" t="s">
        <v>184</v>
      </c>
      <c r="D151" s="218" t="s">
        <v>127</v>
      </c>
      <c r="E151" s="219" t="s">
        <v>185</v>
      </c>
      <c r="F151" s="220" t="s">
        <v>186</v>
      </c>
      <c r="G151" s="221" t="s">
        <v>143</v>
      </c>
      <c r="H151" s="222">
        <v>26</v>
      </c>
      <c r="I151" s="223"/>
      <c r="J151" s="224">
        <f>ROUND(I151*H151,2)</f>
        <v>0</v>
      </c>
      <c r="K151" s="225"/>
      <c r="L151" s="43"/>
      <c r="M151" s="226" t="s">
        <v>1</v>
      </c>
      <c r="N151" s="227" t="s">
        <v>41</v>
      </c>
      <c r="O151" s="90"/>
      <c r="P151" s="228">
        <f>O151*H151</f>
        <v>0</v>
      </c>
      <c r="Q151" s="228">
        <v>0.61404000000000003</v>
      </c>
      <c r="R151" s="228">
        <f>Q151*H151</f>
        <v>15.96504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131</v>
      </c>
      <c r="AT151" s="230" t="s">
        <v>127</v>
      </c>
      <c r="AU151" s="230" t="s">
        <v>86</v>
      </c>
      <c r="AY151" s="16" t="s">
        <v>124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84</v>
      </c>
      <c r="BK151" s="231">
        <f>ROUND(I151*H151,2)</f>
        <v>0</v>
      </c>
      <c r="BL151" s="16" t="s">
        <v>131</v>
      </c>
      <c r="BM151" s="230" t="s">
        <v>187</v>
      </c>
    </row>
    <row r="152" s="13" customFormat="1">
      <c r="A152" s="13"/>
      <c r="B152" s="232"/>
      <c r="C152" s="233"/>
      <c r="D152" s="234" t="s">
        <v>133</v>
      </c>
      <c r="E152" s="235" t="s">
        <v>1</v>
      </c>
      <c r="F152" s="236" t="s">
        <v>188</v>
      </c>
      <c r="G152" s="233"/>
      <c r="H152" s="237">
        <v>26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133</v>
      </c>
      <c r="AU152" s="243" t="s">
        <v>86</v>
      </c>
      <c r="AV152" s="13" t="s">
        <v>86</v>
      </c>
      <c r="AW152" s="13" t="s">
        <v>32</v>
      </c>
      <c r="AX152" s="13" t="s">
        <v>84</v>
      </c>
      <c r="AY152" s="243" t="s">
        <v>124</v>
      </c>
    </row>
    <row r="153" s="2" customFormat="1" ht="21.75" customHeight="1">
      <c r="A153" s="37"/>
      <c r="B153" s="38"/>
      <c r="C153" s="218" t="s">
        <v>189</v>
      </c>
      <c r="D153" s="218" t="s">
        <v>127</v>
      </c>
      <c r="E153" s="219" t="s">
        <v>190</v>
      </c>
      <c r="F153" s="220" t="s">
        <v>191</v>
      </c>
      <c r="G153" s="221" t="s">
        <v>143</v>
      </c>
      <c r="H153" s="222">
        <v>54</v>
      </c>
      <c r="I153" s="223"/>
      <c r="J153" s="224">
        <f>ROUND(I153*H153,2)</f>
        <v>0</v>
      </c>
      <c r="K153" s="225"/>
      <c r="L153" s="43"/>
      <c r="M153" s="226" t="s">
        <v>1</v>
      </c>
      <c r="N153" s="227" t="s">
        <v>41</v>
      </c>
      <c r="O153" s="90"/>
      <c r="P153" s="228">
        <f>O153*H153</f>
        <v>0</v>
      </c>
      <c r="Q153" s="228">
        <v>0.0035999999999999999</v>
      </c>
      <c r="R153" s="228">
        <f>Q153*H153</f>
        <v>0.19439999999999999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131</v>
      </c>
      <c r="AT153" s="230" t="s">
        <v>127</v>
      </c>
      <c r="AU153" s="230" t="s">
        <v>86</v>
      </c>
      <c r="AY153" s="16" t="s">
        <v>124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84</v>
      </c>
      <c r="BK153" s="231">
        <f>ROUND(I153*H153,2)</f>
        <v>0</v>
      </c>
      <c r="BL153" s="16" t="s">
        <v>131</v>
      </c>
      <c r="BM153" s="230" t="s">
        <v>192</v>
      </c>
    </row>
    <row r="154" s="13" customFormat="1">
      <c r="A154" s="13"/>
      <c r="B154" s="232"/>
      <c r="C154" s="233"/>
      <c r="D154" s="234" t="s">
        <v>133</v>
      </c>
      <c r="E154" s="235" t="s">
        <v>1</v>
      </c>
      <c r="F154" s="236" t="s">
        <v>193</v>
      </c>
      <c r="G154" s="233"/>
      <c r="H154" s="237">
        <v>54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133</v>
      </c>
      <c r="AU154" s="243" t="s">
        <v>86</v>
      </c>
      <c r="AV154" s="13" t="s">
        <v>86</v>
      </c>
      <c r="AW154" s="13" t="s">
        <v>32</v>
      </c>
      <c r="AX154" s="13" t="s">
        <v>84</v>
      </c>
      <c r="AY154" s="243" t="s">
        <v>124</v>
      </c>
    </row>
    <row r="155" s="12" customFormat="1" ht="22.8" customHeight="1">
      <c r="A155" s="12"/>
      <c r="B155" s="202"/>
      <c r="C155" s="203"/>
      <c r="D155" s="204" t="s">
        <v>75</v>
      </c>
      <c r="E155" s="216" t="s">
        <v>135</v>
      </c>
      <c r="F155" s="216" t="s">
        <v>194</v>
      </c>
      <c r="G155" s="203"/>
      <c r="H155" s="203"/>
      <c r="I155" s="206"/>
      <c r="J155" s="217">
        <f>BK155</f>
        <v>0</v>
      </c>
      <c r="K155" s="203"/>
      <c r="L155" s="208"/>
      <c r="M155" s="209"/>
      <c r="N155" s="210"/>
      <c r="O155" s="210"/>
      <c r="P155" s="211">
        <f>SUM(P156:P175)</f>
        <v>0</v>
      </c>
      <c r="Q155" s="210"/>
      <c r="R155" s="211">
        <f>SUM(R156:R175)</f>
        <v>11.37125</v>
      </c>
      <c r="S155" s="210"/>
      <c r="T155" s="212">
        <f>SUM(T156:T175)</f>
        <v>21.210000000000001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3" t="s">
        <v>84</v>
      </c>
      <c r="AT155" s="214" t="s">
        <v>75</v>
      </c>
      <c r="AU155" s="214" t="s">
        <v>84</v>
      </c>
      <c r="AY155" s="213" t="s">
        <v>124</v>
      </c>
      <c r="BK155" s="215">
        <f>SUM(BK156:BK175)</f>
        <v>0</v>
      </c>
    </row>
    <row r="156" s="2" customFormat="1" ht="33" customHeight="1">
      <c r="A156" s="37"/>
      <c r="B156" s="38"/>
      <c r="C156" s="218" t="s">
        <v>195</v>
      </c>
      <c r="D156" s="218" t="s">
        <v>127</v>
      </c>
      <c r="E156" s="219" t="s">
        <v>196</v>
      </c>
      <c r="F156" s="220" t="s">
        <v>197</v>
      </c>
      <c r="G156" s="221" t="s">
        <v>143</v>
      </c>
      <c r="H156" s="222">
        <v>7</v>
      </c>
      <c r="I156" s="223"/>
      <c r="J156" s="224">
        <f>ROUND(I156*H156,2)</f>
        <v>0</v>
      </c>
      <c r="K156" s="225"/>
      <c r="L156" s="43"/>
      <c r="M156" s="226" t="s">
        <v>1</v>
      </c>
      <c r="N156" s="227" t="s">
        <v>41</v>
      </c>
      <c r="O156" s="90"/>
      <c r="P156" s="228">
        <f>O156*H156</f>
        <v>0</v>
      </c>
      <c r="Q156" s="228">
        <v>0.11519</v>
      </c>
      <c r="R156" s="228">
        <f>Q156*H156</f>
        <v>0.80632999999999999</v>
      </c>
      <c r="S156" s="228">
        <v>0</v>
      </c>
      <c r="T156" s="22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131</v>
      </c>
      <c r="AT156" s="230" t="s">
        <v>127</v>
      </c>
      <c r="AU156" s="230" t="s">
        <v>86</v>
      </c>
      <c r="AY156" s="16" t="s">
        <v>124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84</v>
      </c>
      <c r="BK156" s="231">
        <f>ROUND(I156*H156,2)</f>
        <v>0</v>
      </c>
      <c r="BL156" s="16" t="s">
        <v>131</v>
      </c>
      <c r="BM156" s="230" t="s">
        <v>198</v>
      </c>
    </row>
    <row r="157" s="13" customFormat="1">
      <c r="A157" s="13"/>
      <c r="B157" s="232"/>
      <c r="C157" s="233"/>
      <c r="D157" s="234" t="s">
        <v>133</v>
      </c>
      <c r="E157" s="235" t="s">
        <v>1</v>
      </c>
      <c r="F157" s="236" t="s">
        <v>145</v>
      </c>
      <c r="G157" s="233"/>
      <c r="H157" s="237">
        <v>7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133</v>
      </c>
      <c r="AU157" s="243" t="s">
        <v>86</v>
      </c>
      <c r="AV157" s="13" t="s">
        <v>86</v>
      </c>
      <c r="AW157" s="13" t="s">
        <v>32</v>
      </c>
      <c r="AX157" s="13" t="s">
        <v>84</v>
      </c>
      <c r="AY157" s="243" t="s">
        <v>124</v>
      </c>
    </row>
    <row r="158" s="2" customFormat="1" ht="16.5" customHeight="1">
      <c r="A158" s="37"/>
      <c r="B158" s="38"/>
      <c r="C158" s="244" t="s">
        <v>199</v>
      </c>
      <c r="D158" s="244" t="s">
        <v>152</v>
      </c>
      <c r="E158" s="245" t="s">
        <v>200</v>
      </c>
      <c r="F158" s="246" t="s">
        <v>201</v>
      </c>
      <c r="G158" s="247" t="s">
        <v>143</v>
      </c>
      <c r="H158" s="248">
        <v>1.05</v>
      </c>
      <c r="I158" s="249"/>
      <c r="J158" s="250">
        <f>ROUND(I158*H158,2)</f>
        <v>0</v>
      </c>
      <c r="K158" s="251"/>
      <c r="L158" s="252"/>
      <c r="M158" s="253" t="s">
        <v>1</v>
      </c>
      <c r="N158" s="254" t="s">
        <v>41</v>
      </c>
      <c r="O158" s="90"/>
      <c r="P158" s="228">
        <f>O158*H158</f>
        <v>0</v>
      </c>
      <c r="Q158" s="228">
        <v>0.10199999999999999</v>
      </c>
      <c r="R158" s="228">
        <f>Q158*H158</f>
        <v>0.1071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156</v>
      </c>
      <c r="AT158" s="230" t="s">
        <v>152</v>
      </c>
      <c r="AU158" s="230" t="s">
        <v>86</v>
      </c>
      <c r="AY158" s="16" t="s">
        <v>124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84</v>
      </c>
      <c r="BK158" s="231">
        <f>ROUND(I158*H158,2)</f>
        <v>0</v>
      </c>
      <c r="BL158" s="16" t="s">
        <v>131</v>
      </c>
      <c r="BM158" s="230" t="s">
        <v>202</v>
      </c>
    </row>
    <row r="159" s="13" customFormat="1">
      <c r="A159" s="13"/>
      <c r="B159" s="232"/>
      <c r="C159" s="233"/>
      <c r="D159" s="234" t="s">
        <v>133</v>
      </c>
      <c r="E159" s="235" t="s">
        <v>1</v>
      </c>
      <c r="F159" s="236" t="s">
        <v>203</v>
      </c>
      <c r="G159" s="233"/>
      <c r="H159" s="237">
        <v>1.05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133</v>
      </c>
      <c r="AU159" s="243" t="s">
        <v>86</v>
      </c>
      <c r="AV159" s="13" t="s">
        <v>86</v>
      </c>
      <c r="AW159" s="13" t="s">
        <v>32</v>
      </c>
      <c r="AX159" s="13" t="s">
        <v>84</v>
      </c>
      <c r="AY159" s="243" t="s">
        <v>124</v>
      </c>
    </row>
    <row r="160" s="2" customFormat="1" ht="24.15" customHeight="1">
      <c r="A160" s="37"/>
      <c r="B160" s="38"/>
      <c r="C160" s="244" t="s">
        <v>204</v>
      </c>
      <c r="D160" s="244" t="s">
        <v>152</v>
      </c>
      <c r="E160" s="245" t="s">
        <v>205</v>
      </c>
      <c r="F160" s="246" t="s">
        <v>206</v>
      </c>
      <c r="G160" s="247" t="s">
        <v>143</v>
      </c>
      <c r="H160" s="248">
        <v>6.2999999999999998</v>
      </c>
      <c r="I160" s="249"/>
      <c r="J160" s="250">
        <f>ROUND(I160*H160,2)</f>
        <v>0</v>
      </c>
      <c r="K160" s="251"/>
      <c r="L160" s="252"/>
      <c r="M160" s="253" t="s">
        <v>1</v>
      </c>
      <c r="N160" s="254" t="s">
        <v>41</v>
      </c>
      <c r="O160" s="90"/>
      <c r="P160" s="228">
        <f>O160*H160</f>
        <v>0</v>
      </c>
      <c r="Q160" s="228">
        <v>0.048300000000000003</v>
      </c>
      <c r="R160" s="228">
        <f>Q160*H160</f>
        <v>0.30429</v>
      </c>
      <c r="S160" s="228">
        <v>0</v>
      </c>
      <c r="T160" s="22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156</v>
      </c>
      <c r="AT160" s="230" t="s">
        <v>152</v>
      </c>
      <c r="AU160" s="230" t="s">
        <v>86</v>
      </c>
      <c r="AY160" s="16" t="s">
        <v>124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84</v>
      </c>
      <c r="BK160" s="231">
        <f>ROUND(I160*H160,2)</f>
        <v>0</v>
      </c>
      <c r="BL160" s="16" t="s">
        <v>131</v>
      </c>
      <c r="BM160" s="230" t="s">
        <v>207</v>
      </c>
    </row>
    <row r="161" s="13" customFormat="1">
      <c r="A161" s="13"/>
      <c r="B161" s="232"/>
      <c r="C161" s="233"/>
      <c r="D161" s="234" t="s">
        <v>133</v>
      </c>
      <c r="E161" s="235" t="s">
        <v>1</v>
      </c>
      <c r="F161" s="236" t="s">
        <v>208</v>
      </c>
      <c r="G161" s="233"/>
      <c r="H161" s="237">
        <v>6.2999999999999998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133</v>
      </c>
      <c r="AU161" s="243" t="s">
        <v>86</v>
      </c>
      <c r="AV161" s="13" t="s">
        <v>86</v>
      </c>
      <c r="AW161" s="13" t="s">
        <v>32</v>
      </c>
      <c r="AX161" s="13" t="s">
        <v>84</v>
      </c>
      <c r="AY161" s="243" t="s">
        <v>124</v>
      </c>
    </row>
    <row r="162" s="2" customFormat="1" ht="24.15" customHeight="1">
      <c r="A162" s="37"/>
      <c r="B162" s="38"/>
      <c r="C162" s="218" t="s">
        <v>209</v>
      </c>
      <c r="D162" s="218" t="s">
        <v>127</v>
      </c>
      <c r="E162" s="219" t="s">
        <v>210</v>
      </c>
      <c r="F162" s="220" t="s">
        <v>211</v>
      </c>
      <c r="G162" s="221" t="s">
        <v>143</v>
      </c>
      <c r="H162" s="222">
        <v>3</v>
      </c>
      <c r="I162" s="223"/>
      <c r="J162" s="224">
        <f>ROUND(I162*H162,2)</f>
        <v>0</v>
      </c>
      <c r="K162" s="225"/>
      <c r="L162" s="43"/>
      <c r="M162" s="226" t="s">
        <v>1</v>
      </c>
      <c r="N162" s="227" t="s">
        <v>41</v>
      </c>
      <c r="O162" s="90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131</v>
      </c>
      <c r="AT162" s="230" t="s">
        <v>127</v>
      </c>
      <c r="AU162" s="230" t="s">
        <v>86</v>
      </c>
      <c r="AY162" s="16" t="s">
        <v>124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84</v>
      </c>
      <c r="BK162" s="231">
        <f>ROUND(I162*H162,2)</f>
        <v>0</v>
      </c>
      <c r="BL162" s="16" t="s">
        <v>131</v>
      </c>
      <c r="BM162" s="230" t="s">
        <v>212</v>
      </c>
    </row>
    <row r="163" s="13" customFormat="1">
      <c r="A163" s="13"/>
      <c r="B163" s="232"/>
      <c r="C163" s="233"/>
      <c r="D163" s="234" t="s">
        <v>133</v>
      </c>
      <c r="E163" s="235" t="s">
        <v>1</v>
      </c>
      <c r="F163" s="236" t="s">
        <v>213</v>
      </c>
      <c r="G163" s="233"/>
      <c r="H163" s="237">
        <v>3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133</v>
      </c>
      <c r="AU163" s="243" t="s">
        <v>86</v>
      </c>
      <c r="AV163" s="13" t="s">
        <v>86</v>
      </c>
      <c r="AW163" s="13" t="s">
        <v>32</v>
      </c>
      <c r="AX163" s="13" t="s">
        <v>84</v>
      </c>
      <c r="AY163" s="243" t="s">
        <v>124</v>
      </c>
    </row>
    <row r="164" s="2" customFormat="1" ht="37.8" customHeight="1">
      <c r="A164" s="37"/>
      <c r="B164" s="38"/>
      <c r="C164" s="218" t="s">
        <v>214</v>
      </c>
      <c r="D164" s="218" t="s">
        <v>127</v>
      </c>
      <c r="E164" s="219" t="s">
        <v>215</v>
      </c>
      <c r="F164" s="220" t="s">
        <v>216</v>
      </c>
      <c r="G164" s="221" t="s">
        <v>217</v>
      </c>
      <c r="H164" s="222">
        <v>4.5</v>
      </c>
      <c r="I164" s="223"/>
      <c r="J164" s="224">
        <f>ROUND(I164*H164,2)</f>
        <v>0</v>
      </c>
      <c r="K164" s="225"/>
      <c r="L164" s="43"/>
      <c r="M164" s="226" t="s">
        <v>1</v>
      </c>
      <c r="N164" s="227" t="s">
        <v>41</v>
      </c>
      <c r="O164" s="90"/>
      <c r="P164" s="228">
        <f>O164*H164</f>
        <v>0</v>
      </c>
      <c r="Q164" s="228">
        <v>2.2563399999999998</v>
      </c>
      <c r="R164" s="228">
        <f>Q164*H164</f>
        <v>10.15353</v>
      </c>
      <c r="S164" s="228">
        <v>0</v>
      </c>
      <c r="T164" s="22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131</v>
      </c>
      <c r="AT164" s="230" t="s">
        <v>127</v>
      </c>
      <c r="AU164" s="230" t="s">
        <v>86</v>
      </c>
      <c r="AY164" s="16" t="s">
        <v>124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84</v>
      </c>
      <c r="BK164" s="231">
        <f>ROUND(I164*H164,2)</f>
        <v>0</v>
      </c>
      <c r="BL164" s="16" t="s">
        <v>131</v>
      </c>
      <c r="BM164" s="230" t="s">
        <v>218</v>
      </c>
    </row>
    <row r="165" s="13" customFormat="1">
      <c r="A165" s="13"/>
      <c r="B165" s="232"/>
      <c r="C165" s="233"/>
      <c r="D165" s="234" t="s">
        <v>133</v>
      </c>
      <c r="E165" s="235" t="s">
        <v>1</v>
      </c>
      <c r="F165" s="236" t="s">
        <v>134</v>
      </c>
      <c r="G165" s="233"/>
      <c r="H165" s="237">
        <v>0.63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133</v>
      </c>
      <c r="AU165" s="243" t="s">
        <v>86</v>
      </c>
      <c r="AV165" s="13" t="s">
        <v>86</v>
      </c>
      <c r="AW165" s="13" t="s">
        <v>32</v>
      </c>
      <c r="AX165" s="13" t="s">
        <v>76</v>
      </c>
      <c r="AY165" s="243" t="s">
        <v>124</v>
      </c>
    </row>
    <row r="166" s="13" customFormat="1">
      <c r="A166" s="13"/>
      <c r="B166" s="232"/>
      <c r="C166" s="233"/>
      <c r="D166" s="234" t="s">
        <v>133</v>
      </c>
      <c r="E166" s="235" t="s">
        <v>1</v>
      </c>
      <c r="F166" s="236" t="s">
        <v>219</v>
      </c>
      <c r="G166" s="233"/>
      <c r="H166" s="237">
        <v>1.53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133</v>
      </c>
      <c r="AU166" s="243" t="s">
        <v>86</v>
      </c>
      <c r="AV166" s="13" t="s">
        <v>86</v>
      </c>
      <c r="AW166" s="13" t="s">
        <v>32</v>
      </c>
      <c r="AX166" s="13" t="s">
        <v>76</v>
      </c>
      <c r="AY166" s="243" t="s">
        <v>124</v>
      </c>
    </row>
    <row r="167" s="13" customFormat="1">
      <c r="A167" s="13"/>
      <c r="B167" s="232"/>
      <c r="C167" s="233"/>
      <c r="D167" s="234" t="s">
        <v>133</v>
      </c>
      <c r="E167" s="235" t="s">
        <v>1</v>
      </c>
      <c r="F167" s="236" t="s">
        <v>220</v>
      </c>
      <c r="G167" s="233"/>
      <c r="H167" s="237">
        <v>2.3399999999999999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133</v>
      </c>
      <c r="AU167" s="243" t="s">
        <v>86</v>
      </c>
      <c r="AV167" s="13" t="s">
        <v>86</v>
      </c>
      <c r="AW167" s="13" t="s">
        <v>32</v>
      </c>
      <c r="AX167" s="13" t="s">
        <v>76</v>
      </c>
      <c r="AY167" s="243" t="s">
        <v>124</v>
      </c>
    </row>
    <row r="168" s="14" customFormat="1">
      <c r="A168" s="14"/>
      <c r="B168" s="255"/>
      <c r="C168" s="256"/>
      <c r="D168" s="234" t="s">
        <v>133</v>
      </c>
      <c r="E168" s="257" t="s">
        <v>1</v>
      </c>
      <c r="F168" s="258" t="s">
        <v>221</v>
      </c>
      <c r="G168" s="256"/>
      <c r="H168" s="259">
        <v>4.5</v>
      </c>
      <c r="I168" s="260"/>
      <c r="J168" s="256"/>
      <c r="K168" s="256"/>
      <c r="L168" s="261"/>
      <c r="M168" s="262"/>
      <c r="N168" s="263"/>
      <c r="O168" s="263"/>
      <c r="P168" s="263"/>
      <c r="Q168" s="263"/>
      <c r="R168" s="263"/>
      <c r="S168" s="263"/>
      <c r="T168" s="26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5" t="s">
        <v>133</v>
      </c>
      <c r="AU168" s="265" t="s">
        <v>86</v>
      </c>
      <c r="AV168" s="14" t="s">
        <v>131</v>
      </c>
      <c r="AW168" s="14" t="s">
        <v>32</v>
      </c>
      <c r="AX168" s="14" t="s">
        <v>84</v>
      </c>
      <c r="AY168" s="265" t="s">
        <v>124</v>
      </c>
    </row>
    <row r="169" s="2" customFormat="1" ht="16.5" customHeight="1">
      <c r="A169" s="37"/>
      <c r="B169" s="38"/>
      <c r="C169" s="218" t="s">
        <v>222</v>
      </c>
      <c r="D169" s="218" t="s">
        <v>127</v>
      </c>
      <c r="E169" s="219" t="s">
        <v>223</v>
      </c>
      <c r="F169" s="220" t="s">
        <v>224</v>
      </c>
      <c r="G169" s="221" t="s">
        <v>130</v>
      </c>
      <c r="H169" s="222">
        <v>707</v>
      </c>
      <c r="I169" s="223"/>
      <c r="J169" s="224">
        <f>ROUND(I169*H169,2)</f>
        <v>0</v>
      </c>
      <c r="K169" s="225"/>
      <c r="L169" s="43"/>
      <c r="M169" s="226" t="s">
        <v>1</v>
      </c>
      <c r="N169" s="227" t="s">
        <v>41</v>
      </c>
      <c r="O169" s="90"/>
      <c r="P169" s="228">
        <f>O169*H169</f>
        <v>0</v>
      </c>
      <c r="Q169" s="228">
        <v>0</v>
      </c>
      <c r="R169" s="228">
        <f>Q169*H169</f>
        <v>0</v>
      </c>
      <c r="S169" s="228">
        <v>0.01</v>
      </c>
      <c r="T169" s="229">
        <f>S169*H169</f>
        <v>7.0700000000000003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0" t="s">
        <v>131</v>
      </c>
      <c r="AT169" s="230" t="s">
        <v>127</v>
      </c>
      <c r="AU169" s="230" t="s">
        <v>86</v>
      </c>
      <c r="AY169" s="16" t="s">
        <v>124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6" t="s">
        <v>84</v>
      </c>
      <c r="BK169" s="231">
        <f>ROUND(I169*H169,2)</f>
        <v>0</v>
      </c>
      <c r="BL169" s="16" t="s">
        <v>131</v>
      </c>
      <c r="BM169" s="230" t="s">
        <v>225</v>
      </c>
    </row>
    <row r="170" s="13" customFormat="1">
      <c r="A170" s="13"/>
      <c r="B170" s="232"/>
      <c r="C170" s="233"/>
      <c r="D170" s="234" t="s">
        <v>133</v>
      </c>
      <c r="E170" s="235" t="s">
        <v>1</v>
      </c>
      <c r="F170" s="236" t="s">
        <v>165</v>
      </c>
      <c r="G170" s="233"/>
      <c r="H170" s="237">
        <v>707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133</v>
      </c>
      <c r="AU170" s="243" t="s">
        <v>86</v>
      </c>
      <c r="AV170" s="13" t="s">
        <v>86</v>
      </c>
      <c r="AW170" s="13" t="s">
        <v>32</v>
      </c>
      <c r="AX170" s="13" t="s">
        <v>84</v>
      </c>
      <c r="AY170" s="243" t="s">
        <v>124</v>
      </c>
    </row>
    <row r="171" s="2" customFormat="1" ht="24.15" customHeight="1">
      <c r="A171" s="37"/>
      <c r="B171" s="38"/>
      <c r="C171" s="218" t="s">
        <v>226</v>
      </c>
      <c r="D171" s="218" t="s">
        <v>127</v>
      </c>
      <c r="E171" s="219" t="s">
        <v>227</v>
      </c>
      <c r="F171" s="220" t="s">
        <v>228</v>
      </c>
      <c r="G171" s="221" t="s">
        <v>130</v>
      </c>
      <c r="H171" s="222">
        <v>707</v>
      </c>
      <c r="I171" s="223"/>
      <c r="J171" s="224">
        <f>ROUND(I171*H171,2)</f>
        <v>0</v>
      </c>
      <c r="K171" s="225"/>
      <c r="L171" s="43"/>
      <c r="M171" s="226" t="s">
        <v>1</v>
      </c>
      <c r="N171" s="227" t="s">
        <v>41</v>
      </c>
      <c r="O171" s="90"/>
      <c r="P171" s="228">
        <f>O171*H171</f>
        <v>0</v>
      </c>
      <c r="Q171" s="228">
        <v>0</v>
      </c>
      <c r="R171" s="228">
        <f>Q171*H171</f>
        <v>0</v>
      </c>
      <c r="S171" s="228">
        <v>0.02</v>
      </c>
      <c r="T171" s="229">
        <f>S171*H171</f>
        <v>14.140000000000001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0" t="s">
        <v>131</v>
      </c>
      <c r="AT171" s="230" t="s">
        <v>127</v>
      </c>
      <c r="AU171" s="230" t="s">
        <v>86</v>
      </c>
      <c r="AY171" s="16" t="s">
        <v>124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6" t="s">
        <v>84</v>
      </c>
      <c r="BK171" s="231">
        <f>ROUND(I171*H171,2)</f>
        <v>0</v>
      </c>
      <c r="BL171" s="16" t="s">
        <v>131</v>
      </c>
      <c r="BM171" s="230" t="s">
        <v>229</v>
      </c>
    </row>
    <row r="172" s="13" customFormat="1">
      <c r="A172" s="13"/>
      <c r="B172" s="232"/>
      <c r="C172" s="233"/>
      <c r="D172" s="234" t="s">
        <v>133</v>
      </c>
      <c r="E172" s="235" t="s">
        <v>1</v>
      </c>
      <c r="F172" s="236" t="s">
        <v>165</v>
      </c>
      <c r="G172" s="233"/>
      <c r="H172" s="237">
        <v>707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133</v>
      </c>
      <c r="AU172" s="243" t="s">
        <v>86</v>
      </c>
      <c r="AV172" s="13" t="s">
        <v>86</v>
      </c>
      <c r="AW172" s="13" t="s">
        <v>32</v>
      </c>
      <c r="AX172" s="13" t="s">
        <v>84</v>
      </c>
      <c r="AY172" s="243" t="s">
        <v>124</v>
      </c>
    </row>
    <row r="173" s="2" customFormat="1" ht="24.15" customHeight="1">
      <c r="A173" s="37"/>
      <c r="B173" s="38"/>
      <c r="C173" s="218" t="s">
        <v>230</v>
      </c>
      <c r="D173" s="218" t="s">
        <v>127</v>
      </c>
      <c r="E173" s="219" t="s">
        <v>231</v>
      </c>
      <c r="F173" s="220" t="s">
        <v>232</v>
      </c>
      <c r="G173" s="221" t="s">
        <v>233</v>
      </c>
      <c r="H173" s="222">
        <v>9</v>
      </c>
      <c r="I173" s="223"/>
      <c r="J173" s="224">
        <f>ROUND(I173*H173,2)</f>
        <v>0</v>
      </c>
      <c r="K173" s="225"/>
      <c r="L173" s="43"/>
      <c r="M173" s="226" t="s">
        <v>1</v>
      </c>
      <c r="N173" s="227" t="s">
        <v>41</v>
      </c>
      <c r="O173" s="90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0" t="s">
        <v>131</v>
      </c>
      <c r="AT173" s="230" t="s">
        <v>127</v>
      </c>
      <c r="AU173" s="230" t="s">
        <v>86</v>
      </c>
      <c r="AY173" s="16" t="s">
        <v>124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6" t="s">
        <v>84</v>
      </c>
      <c r="BK173" s="231">
        <f>ROUND(I173*H173,2)</f>
        <v>0</v>
      </c>
      <c r="BL173" s="16" t="s">
        <v>131</v>
      </c>
      <c r="BM173" s="230" t="s">
        <v>234</v>
      </c>
    </row>
    <row r="174" s="2" customFormat="1" ht="24.15" customHeight="1">
      <c r="A174" s="37"/>
      <c r="B174" s="38"/>
      <c r="C174" s="218" t="s">
        <v>235</v>
      </c>
      <c r="D174" s="218" t="s">
        <v>127</v>
      </c>
      <c r="E174" s="219" t="s">
        <v>236</v>
      </c>
      <c r="F174" s="220" t="s">
        <v>237</v>
      </c>
      <c r="G174" s="221" t="s">
        <v>143</v>
      </c>
      <c r="H174" s="222">
        <v>25</v>
      </c>
      <c r="I174" s="223"/>
      <c r="J174" s="224">
        <f>ROUND(I174*H174,2)</f>
        <v>0</v>
      </c>
      <c r="K174" s="225"/>
      <c r="L174" s="43"/>
      <c r="M174" s="226" t="s">
        <v>1</v>
      </c>
      <c r="N174" s="227" t="s">
        <v>41</v>
      </c>
      <c r="O174" s="90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131</v>
      </c>
      <c r="AT174" s="230" t="s">
        <v>127</v>
      </c>
      <c r="AU174" s="230" t="s">
        <v>86</v>
      </c>
      <c r="AY174" s="16" t="s">
        <v>124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84</v>
      </c>
      <c r="BK174" s="231">
        <f>ROUND(I174*H174,2)</f>
        <v>0</v>
      </c>
      <c r="BL174" s="16" t="s">
        <v>131</v>
      </c>
      <c r="BM174" s="230" t="s">
        <v>238</v>
      </c>
    </row>
    <row r="175" s="2" customFormat="1" ht="21.75" customHeight="1">
      <c r="A175" s="37"/>
      <c r="B175" s="38"/>
      <c r="C175" s="218" t="s">
        <v>239</v>
      </c>
      <c r="D175" s="218" t="s">
        <v>127</v>
      </c>
      <c r="E175" s="219" t="s">
        <v>240</v>
      </c>
      <c r="F175" s="220" t="s">
        <v>241</v>
      </c>
      <c r="G175" s="221" t="s">
        <v>233</v>
      </c>
      <c r="H175" s="222">
        <v>9</v>
      </c>
      <c r="I175" s="223"/>
      <c r="J175" s="224">
        <f>ROUND(I175*H175,2)</f>
        <v>0</v>
      </c>
      <c r="K175" s="225"/>
      <c r="L175" s="43"/>
      <c r="M175" s="226" t="s">
        <v>1</v>
      </c>
      <c r="N175" s="227" t="s">
        <v>41</v>
      </c>
      <c r="O175" s="90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0" t="s">
        <v>131</v>
      </c>
      <c r="AT175" s="230" t="s">
        <v>127</v>
      </c>
      <c r="AU175" s="230" t="s">
        <v>86</v>
      </c>
      <c r="AY175" s="16" t="s">
        <v>124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6" t="s">
        <v>84</v>
      </c>
      <c r="BK175" s="231">
        <f>ROUND(I175*H175,2)</f>
        <v>0</v>
      </c>
      <c r="BL175" s="16" t="s">
        <v>131</v>
      </c>
      <c r="BM175" s="230" t="s">
        <v>242</v>
      </c>
    </row>
    <row r="176" s="12" customFormat="1" ht="22.8" customHeight="1">
      <c r="A176" s="12"/>
      <c r="B176" s="202"/>
      <c r="C176" s="203"/>
      <c r="D176" s="204" t="s">
        <v>75</v>
      </c>
      <c r="E176" s="216" t="s">
        <v>243</v>
      </c>
      <c r="F176" s="216" t="s">
        <v>244</v>
      </c>
      <c r="G176" s="203"/>
      <c r="H176" s="203"/>
      <c r="I176" s="206"/>
      <c r="J176" s="217">
        <f>BK176</f>
        <v>0</v>
      </c>
      <c r="K176" s="203"/>
      <c r="L176" s="208"/>
      <c r="M176" s="209"/>
      <c r="N176" s="210"/>
      <c r="O176" s="210"/>
      <c r="P176" s="211">
        <f>SUM(P177:P186)</f>
        <v>0</v>
      </c>
      <c r="Q176" s="210"/>
      <c r="R176" s="211">
        <f>SUM(R177:R186)</f>
        <v>0</v>
      </c>
      <c r="S176" s="210"/>
      <c r="T176" s="212">
        <f>SUM(T177:T186)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3" t="s">
        <v>84</v>
      </c>
      <c r="AT176" s="214" t="s">
        <v>75</v>
      </c>
      <c r="AU176" s="214" t="s">
        <v>84</v>
      </c>
      <c r="AY176" s="213" t="s">
        <v>124</v>
      </c>
      <c r="BK176" s="215">
        <f>SUM(BK177:BK186)</f>
        <v>0</v>
      </c>
    </row>
    <row r="177" s="2" customFormat="1" ht="21.75" customHeight="1">
      <c r="A177" s="37"/>
      <c r="B177" s="38"/>
      <c r="C177" s="218" t="s">
        <v>245</v>
      </c>
      <c r="D177" s="218" t="s">
        <v>127</v>
      </c>
      <c r="E177" s="219" t="s">
        <v>246</v>
      </c>
      <c r="F177" s="220" t="s">
        <v>247</v>
      </c>
      <c r="G177" s="221" t="s">
        <v>248</v>
      </c>
      <c r="H177" s="222">
        <v>104.34399999999999</v>
      </c>
      <c r="I177" s="223"/>
      <c r="J177" s="224">
        <f>ROUND(I177*H177,2)</f>
        <v>0</v>
      </c>
      <c r="K177" s="225"/>
      <c r="L177" s="43"/>
      <c r="M177" s="226" t="s">
        <v>1</v>
      </c>
      <c r="N177" s="227" t="s">
        <v>41</v>
      </c>
      <c r="O177" s="90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0" t="s">
        <v>131</v>
      </c>
      <c r="AT177" s="230" t="s">
        <v>127</v>
      </c>
      <c r="AU177" s="230" t="s">
        <v>86</v>
      </c>
      <c r="AY177" s="16" t="s">
        <v>124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6" t="s">
        <v>84</v>
      </c>
      <c r="BK177" s="231">
        <f>ROUND(I177*H177,2)</f>
        <v>0</v>
      </c>
      <c r="BL177" s="16" t="s">
        <v>131</v>
      </c>
      <c r="BM177" s="230" t="s">
        <v>249</v>
      </c>
    </row>
    <row r="178" s="13" customFormat="1">
      <c r="A178" s="13"/>
      <c r="B178" s="232"/>
      <c r="C178" s="233"/>
      <c r="D178" s="234" t="s">
        <v>133</v>
      </c>
      <c r="E178" s="235" t="s">
        <v>1</v>
      </c>
      <c r="F178" s="236" t="s">
        <v>250</v>
      </c>
      <c r="G178" s="233"/>
      <c r="H178" s="237">
        <v>104.34399999999999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133</v>
      </c>
      <c r="AU178" s="243" t="s">
        <v>86</v>
      </c>
      <c r="AV178" s="13" t="s">
        <v>86</v>
      </c>
      <c r="AW178" s="13" t="s">
        <v>32</v>
      </c>
      <c r="AX178" s="13" t="s">
        <v>84</v>
      </c>
      <c r="AY178" s="243" t="s">
        <v>124</v>
      </c>
    </row>
    <row r="179" s="2" customFormat="1" ht="24.15" customHeight="1">
      <c r="A179" s="37"/>
      <c r="B179" s="38"/>
      <c r="C179" s="218" t="s">
        <v>193</v>
      </c>
      <c r="D179" s="218" t="s">
        <v>127</v>
      </c>
      <c r="E179" s="219" t="s">
        <v>251</v>
      </c>
      <c r="F179" s="220" t="s">
        <v>252</v>
      </c>
      <c r="G179" s="221" t="s">
        <v>248</v>
      </c>
      <c r="H179" s="222">
        <v>521.72000000000003</v>
      </c>
      <c r="I179" s="223"/>
      <c r="J179" s="224">
        <f>ROUND(I179*H179,2)</f>
        <v>0</v>
      </c>
      <c r="K179" s="225"/>
      <c r="L179" s="43"/>
      <c r="M179" s="226" t="s">
        <v>1</v>
      </c>
      <c r="N179" s="227" t="s">
        <v>41</v>
      </c>
      <c r="O179" s="90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131</v>
      </c>
      <c r="AT179" s="230" t="s">
        <v>127</v>
      </c>
      <c r="AU179" s="230" t="s">
        <v>86</v>
      </c>
      <c r="AY179" s="16" t="s">
        <v>124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84</v>
      </c>
      <c r="BK179" s="231">
        <f>ROUND(I179*H179,2)</f>
        <v>0</v>
      </c>
      <c r="BL179" s="16" t="s">
        <v>131</v>
      </c>
      <c r="BM179" s="230" t="s">
        <v>253</v>
      </c>
    </row>
    <row r="180" s="13" customFormat="1">
      <c r="A180" s="13"/>
      <c r="B180" s="232"/>
      <c r="C180" s="233"/>
      <c r="D180" s="234" t="s">
        <v>133</v>
      </c>
      <c r="E180" s="235" t="s">
        <v>1</v>
      </c>
      <c r="F180" s="236" t="s">
        <v>254</v>
      </c>
      <c r="G180" s="233"/>
      <c r="H180" s="237">
        <v>521.72000000000003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133</v>
      </c>
      <c r="AU180" s="243" t="s">
        <v>86</v>
      </c>
      <c r="AV180" s="13" t="s">
        <v>86</v>
      </c>
      <c r="AW180" s="13" t="s">
        <v>32</v>
      </c>
      <c r="AX180" s="13" t="s">
        <v>84</v>
      </c>
      <c r="AY180" s="243" t="s">
        <v>124</v>
      </c>
    </row>
    <row r="181" s="2" customFormat="1" ht="37.8" customHeight="1">
      <c r="A181" s="37"/>
      <c r="B181" s="38"/>
      <c r="C181" s="218" t="s">
        <v>255</v>
      </c>
      <c r="D181" s="218" t="s">
        <v>127</v>
      </c>
      <c r="E181" s="219" t="s">
        <v>256</v>
      </c>
      <c r="F181" s="220" t="s">
        <v>257</v>
      </c>
      <c r="G181" s="221" t="s">
        <v>248</v>
      </c>
      <c r="H181" s="222">
        <v>1.694</v>
      </c>
      <c r="I181" s="223"/>
      <c r="J181" s="224">
        <f>ROUND(I181*H181,2)</f>
        <v>0</v>
      </c>
      <c r="K181" s="225"/>
      <c r="L181" s="43"/>
      <c r="M181" s="226" t="s">
        <v>1</v>
      </c>
      <c r="N181" s="227" t="s">
        <v>41</v>
      </c>
      <c r="O181" s="90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0" t="s">
        <v>131</v>
      </c>
      <c r="AT181" s="230" t="s">
        <v>127</v>
      </c>
      <c r="AU181" s="230" t="s">
        <v>86</v>
      </c>
      <c r="AY181" s="16" t="s">
        <v>124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6" t="s">
        <v>84</v>
      </c>
      <c r="BK181" s="231">
        <f>ROUND(I181*H181,2)</f>
        <v>0</v>
      </c>
      <c r="BL181" s="16" t="s">
        <v>131</v>
      </c>
      <c r="BM181" s="230" t="s">
        <v>258</v>
      </c>
    </row>
    <row r="182" s="13" customFormat="1">
      <c r="A182" s="13"/>
      <c r="B182" s="232"/>
      <c r="C182" s="233"/>
      <c r="D182" s="234" t="s">
        <v>133</v>
      </c>
      <c r="E182" s="235" t="s">
        <v>1</v>
      </c>
      <c r="F182" s="236" t="s">
        <v>259</v>
      </c>
      <c r="G182" s="233"/>
      <c r="H182" s="237">
        <v>1.694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133</v>
      </c>
      <c r="AU182" s="243" t="s">
        <v>86</v>
      </c>
      <c r="AV182" s="13" t="s">
        <v>86</v>
      </c>
      <c r="AW182" s="13" t="s">
        <v>32</v>
      </c>
      <c r="AX182" s="13" t="s">
        <v>84</v>
      </c>
      <c r="AY182" s="243" t="s">
        <v>124</v>
      </c>
    </row>
    <row r="183" s="2" customFormat="1" ht="33" customHeight="1">
      <c r="A183" s="37"/>
      <c r="B183" s="38"/>
      <c r="C183" s="218" t="s">
        <v>260</v>
      </c>
      <c r="D183" s="218" t="s">
        <v>127</v>
      </c>
      <c r="E183" s="219" t="s">
        <v>261</v>
      </c>
      <c r="F183" s="220" t="s">
        <v>262</v>
      </c>
      <c r="G183" s="221" t="s">
        <v>248</v>
      </c>
      <c r="H183" s="222">
        <v>81.305000000000007</v>
      </c>
      <c r="I183" s="223"/>
      <c r="J183" s="224">
        <f>ROUND(I183*H183,2)</f>
        <v>0</v>
      </c>
      <c r="K183" s="225"/>
      <c r="L183" s="43"/>
      <c r="M183" s="226" t="s">
        <v>1</v>
      </c>
      <c r="N183" s="227" t="s">
        <v>41</v>
      </c>
      <c r="O183" s="90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131</v>
      </c>
      <c r="AT183" s="230" t="s">
        <v>127</v>
      </c>
      <c r="AU183" s="230" t="s">
        <v>86</v>
      </c>
      <c r="AY183" s="16" t="s">
        <v>124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84</v>
      </c>
      <c r="BK183" s="231">
        <f>ROUND(I183*H183,2)</f>
        <v>0</v>
      </c>
      <c r="BL183" s="16" t="s">
        <v>131</v>
      </c>
      <c r="BM183" s="230" t="s">
        <v>263</v>
      </c>
    </row>
    <row r="184" s="13" customFormat="1">
      <c r="A184" s="13"/>
      <c r="B184" s="232"/>
      <c r="C184" s="233"/>
      <c r="D184" s="234" t="s">
        <v>133</v>
      </c>
      <c r="E184" s="235" t="s">
        <v>1</v>
      </c>
      <c r="F184" s="236" t="s">
        <v>264</v>
      </c>
      <c r="G184" s="233"/>
      <c r="H184" s="237">
        <v>81.305000000000007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133</v>
      </c>
      <c r="AU184" s="243" t="s">
        <v>86</v>
      </c>
      <c r="AV184" s="13" t="s">
        <v>86</v>
      </c>
      <c r="AW184" s="13" t="s">
        <v>32</v>
      </c>
      <c r="AX184" s="13" t="s">
        <v>84</v>
      </c>
      <c r="AY184" s="243" t="s">
        <v>124</v>
      </c>
    </row>
    <row r="185" s="2" customFormat="1" ht="24.15" customHeight="1">
      <c r="A185" s="37"/>
      <c r="B185" s="38"/>
      <c r="C185" s="218" t="s">
        <v>265</v>
      </c>
      <c r="D185" s="218" t="s">
        <v>127</v>
      </c>
      <c r="E185" s="219" t="s">
        <v>266</v>
      </c>
      <c r="F185" s="220" t="s">
        <v>267</v>
      </c>
      <c r="G185" s="221" t="s">
        <v>248</v>
      </c>
      <c r="H185" s="222">
        <v>21.210000000000001</v>
      </c>
      <c r="I185" s="223"/>
      <c r="J185" s="224">
        <f>ROUND(I185*H185,2)</f>
        <v>0</v>
      </c>
      <c r="K185" s="225"/>
      <c r="L185" s="43"/>
      <c r="M185" s="226" t="s">
        <v>1</v>
      </c>
      <c r="N185" s="227" t="s">
        <v>41</v>
      </c>
      <c r="O185" s="90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0" t="s">
        <v>131</v>
      </c>
      <c r="AT185" s="230" t="s">
        <v>127</v>
      </c>
      <c r="AU185" s="230" t="s">
        <v>86</v>
      </c>
      <c r="AY185" s="16" t="s">
        <v>124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6" t="s">
        <v>84</v>
      </c>
      <c r="BK185" s="231">
        <f>ROUND(I185*H185,2)</f>
        <v>0</v>
      </c>
      <c r="BL185" s="16" t="s">
        <v>131</v>
      </c>
      <c r="BM185" s="230" t="s">
        <v>268</v>
      </c>
    </row>
    <row r="186" s="13" customFormat="1">
      <c r="A186" s="13"/>
      <c r="B186" s="232"/>
      <c r="C186" s="233"/>
      <c r="D186" s="234" t="s">
        <v>133</v>
      </c>
      <c r="E186" s="235" t="s">
        <v>1</v>
      </c>
      <c r="F186" s="236" t="s">
        <v>269</v>
      </c>
      <c r="G186" s="233"/>
      <c r="H186" s="237">
        <v>21.210000000000001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133</v>
      </c>
      <c r="AU186" s="243" t="s">
        <v>86</v>
      </c>
      <c r="AV186" s="13" t="s">
        <v>86</v>
      </c>
      <c r="AW186" s="13" t="s">
        <v>32</v>
      </c>
      <c r="AX186" s="13" t="s">
        <v>84</v>
      </c>
      <c r="AY186" s="243" t="s">
        <v>124</v>
      </c>
    </row>
    <row r="187" s="12" customFormat="1" ht="22.8" customHeight="1">
      <c r="A187" s="12"/>
      <c r="B187" s="202"/>
      <c r="C187" s="203"/>
      <c r="D187" s="204" t="s">
        <v>75</v>
      </c>
      <c r="E187" s="216" t="s">
        <v>270</v>
      </c>
      <c r="F187" s="216" t="s">
        <v>271</v>
      </c>
      <c r="G187" s="203"/>
      <c r="H187" s="203"/>
      <c r="I187" s="206"/>
      <c r="J187" s="217">
        <f>BK187</f>
        <v>0</v>
      </c>
      <c r="K187" s="203"/>
      <c r="L187" s="208"/>
      <c r="M187" s="209"/>
      <c r="N187" s="210"/>
      <c r="O187" s="210"/>
      <c r="P187" s="211">
        <f>SUM(P188:P191)</f>
        <v>0</v>
      </c>
      <c r="Q187" s="210"/>
      <c r="R187" s="211">
        <f>SUM(R188:R191)</f>
        <v>0</v>
      </c>
      <c r="S187" s="210"/>
      <c r="T187" s="212">
        <f>SUM(T188:T191)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3" t="s">
        <v>84</v>
      </c>
      <c r="AT187" s="214" t="s">
        <v>75</v>
      </c>
      <c r="AU187" s="214" t="s">
        <v>84</v>
      </c>
      <c r="AY187" s="213" t="s">
        <v>124</v>
      </c>
      <c r="BK187" s="215">
        <f>SUM(BK188:BK191)</f>
        <v>0</v>
      </c>
    </row>
    <row r="188" s="2" customFormat="1" ht="33" customHeight="1">
      <c r="A188" s="37"/>
      <c r="B188" s="38"/>
      <c r="C188" s="218" t="s">
        <v>272</v>
      </c>
      <c r="D188" s="218" t="s">
        <v>127</v>
      </c>
      <c r="E188" s="219" t="s">
        <v>273</v>
      </c>
      <c r="F188" s="220" t="s">
        <v>274</v>
      </c>
      <c r="G188" s="221" t="s">
        <v>248</v>
      </c>
      <c r="H188" s="222">
        <v>127.602</v>
      </c>
      <c r="I188" s="223"/>
      <c r="J188" s="224">
        <f>ROUND(I188*H188,2)</f>
        <v>0</v>
      </c>
      <c r="K188" s="225"/>
      <c r="L188" s="43"/>
      <c r="M188" s="226" t="s">
        <v>1</v>
      </c>
      <c r="N188" s="227" t="s">
        <v>41</v>
      </c>
      <c r="O188" s="90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0" t="s">
        <v>131</v>
      </c>
      <c r="AT188" s="230" t="s">
        <v>127</v>
      </c>
      <c r="AU188" s="230" t="s">
        <v>86</v>
      </c>
      <c r="AY188" s="16" t="s">
        <v>124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6" t="s">
        <v>84</v>
      </c>
      <c r="BK188" s="231">
        <f>ROUND(I188*H188,2)</f>
        <v>0</v>
      </c>
      <c r="BL188" s="16" t="s">
        <v>131</v>
      </c>
      <c r="BM188" s="230" t="s">
        <v>275</v>
      </c>
    </row>
    <row r="189" s="13" customFormat="1">
      <c r="A189" s="13"/>
      <c r="B189" s="232"/>
      <c r="C189" s="233"/>
      <c r="D189" s="234" t="s">
        <v>133</v>
      </c>
      <c r="E189" s="235" t="s">
        <v>1</v>
      </c>
      <c r="F189" s="236" t="s">
        <v>276</v>
      </c>
      <c r="G189" s="233"/>
      <c r="H189" s="237">
        <v>127.602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133</v>
      </c>
      <c r="AU189" s="243" t="s">
        <v>86</v>
      </c>
      <c r="AV189" s="13" t="s">
        <v>86</v>
      </c>
      <c r="AW189" s="13" t="s">
        <v>32</v>
      </c>
      <c r="AX189" s="13" t="s">
        <v>84</v>
      </c>
      <c r="AY189" s="243" t="s">
        <v>124</v>
      </c>
    </row>
    <row r="190" s="2" customFormat="1" ht="33" customHeight="1">
      <c r="A190" s="37"/>
      <c r="B190" s="38"/>
      <c r="C190" s="218" t="s">
        <v>277</v>
      </c>
      <c r="D190" s="218" t="s">
        <v>127</v>
      </c>
      <c r="E190" s="219" t="s">
        <v>278</v>
      </c>
      <c r="F190" s="220" t="s">
        <v>279</v>
      </c>
      <c r="G190" s="221" t="s">
        <v>248</v>
      </c>
      <c r="H190" s="222">
        <v>127.602</v>
      </c>
      <c r="I190" s="223"/>
      <c r="J190" s="224">
        <f>ROUND(I190*H190,2)</f>
        <v>0</v>
      </c>
      <c r="K190" s="225"/>
      <c r="L190" s="43"/>
      <c r="M190" s="226" t="s">
        <v>1</v>
      </c>
      <c r="N190" s="227" t="s">
        <v>41</v>
      </c>
      <c r="O190" s="90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0" t="s">
        <v>131</v>
      </c>
      <c r="AT190" s="230" t="s">
        <v>127</v>
      </c>
      <c r="AU190" s="230" t="s">
        <v>86</v>
      </c>
      <c r="AY190" s="16" t="s">
        <v>124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6" t="s">
        <v>84</v>
      </c>
      <c r="BK190" s="231">
        <f>ROUND(I190*H190,2)</f>
        <v>0</v>
      </c>
      <c r="BL190" s="16" t="s">
        <v>131</v>
      </c>
      <c r="BM190" s="230" t="s">
        <v>280</v>
      </c>
    </row>
    <row r="191" s="13" customFormat="1">
      <c r="A191" s="13"/>
      <c r="B191" s="232"/>
      <c r="C191" s="233"/>
      <c r="D191" s="234" t="s">
        <v>133</v>
      </c>
      <c r="E191" s="235" t="s">
        <v>1</v>
      </c>
      <c r="F191" s="236" t="s">
        <v>276</v>
      </c>
      <c r="G191" s="233"/>
      <c r="H191" s="237">
        <v>127.602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133</v>
      </c>
      <c r="AU191" s="243" t="s">
        <v>86</v>
      </c>
      <c r="AV191" s="13" t="s">
        <v>86</v>
      </c>
      <c r="AW191" s="13" t="s">
        <v>32</v>
      </c>
      <c r="AX191" s="13" t="s">
        <v>84</v>
      </c>
      <c r="AY191" s="243" t="s">
        <v>124</v>
      </c>
    </row>
    <row r="192" s="12" customFormat="1" ht="25.92" customHeight="1">
      <c r="A192" s="12"/>
      <c r="B192" s="202"/>
      <c r="C192" s="203"/>
      <c r="D192" s="204" t="s">
        <v>75</v>
      </c>
      <c r="E192" s="205" t="s">
        <v>281</v>
      </c>
      <c r="F192" s="205" t="s">
        <v>282</v>
      </c>
      <c r="G192" s="203"/>
      <c r="H192" s="203"/>
      <c r="I192" s="206"/>
      <c r="J192" s="207">
        <f>BK192</f>
        <v>0</v>
      </c>
      <c r="K192" s="203"/>
      <c r="L192" s="208"/>
      <c r="M192" s="209"/>
      <c r="N192" s="210"/>
      <c r="O192" s="210"/>
      <c r="P192" s="211">
        <f>P193+P195+P197+P200</f>
        <v>0</v>
      </c>
      <c r="Q192" s="210"/>
      <c r="R192" s="211">
        <f>R193+R195+R197+R200</f>
        <v>0</v>
      </c>
      <c r="S192" s="210"/>
      <c r="T192" s="212">
        <f>T193+T195+T197+T200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3" t="s">
        <v>159</v>
      </c>
      <c r="AT192" s="214" t="s">
        <v>75</v>
      </c>
      <c r="AU192" s="214" t="s">
        <v>76</v>
      </c>
      <c r="AY192" s="213" t="s">
        <v>124</v>
      </c>
      <c r="BK192" s="215">
        <f>BK193+BK195+BK197+BK200</f>
        <v>0</v>
      </c>
    </row>
    <row r="193" s="12" customFormat="1" ht="22.8" customHeight="1">
      <c r="A193" s="12"/>
      <c r="B193" s="202"/>
      <c r="C193" s="203"/>
      <c r="D193" s="204" t="s">
        <v>75</v>
      </c>
      <c r="E193" s="216" t="s">
        <v>283</v>
      </c>
      <c r="F193" s="216" t="s">
        <v>284</v>
      </c>
      <c r="G193" s="203"/>
      <c r="H193" s="203"/>
      <c r="I193" s="206"/>
      <c r="J193" s="217">
        <f>BK193</f>
        <v>0</v>
      </c>
      <c r="K193" s="203"/>
      <c r="L193" s="208"/>
      <c r="M193" s="209"/>
      <c r="N193" s="210"/>
      <c r="O193" s="210"/>
      <c r="P193" s="211">
        <f>P194</f>
        <v>0</v>
      </c>
      <c r="Q193" s="210"/>
      <c r="R193" s="211">
        <f>R194</f>
        <v>0</v>
      </c>
      <c r="S193" s="210"/>
      <c r="T193" s="212">
        <f>T194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3" t="s">
        <v>159</v>
      </c>
      <c r="AT193" s="214" t="s">
        <v>75</v>
      </c>
      <c r="AU193" s="214" t="s">
        <v>84</v>
      </c>
      <c r="AY193" s="213" t="s">
        <v>124</v>
      </c>
      <c r="BK193" s="215">
        <f>BK194</f>
        <v>0</v>
      </c>
    </row>
    <row r="194" s="2" customFormat="1" ht="24.15" customHeight="1">
      <c r="A194" s="37"/>
      <c r="B194" s="38"/>
      <c r="C194" s="218" t="s">
        <v>285</v>
      </c>
      <c r="D194" s="218" t="s">
        <v>127</v>
      </c>
      <c r="E194" s="219" t="s">
        <v>286</v>
      </c>
      <c r="F194" s="220" t="s">
        <v>287</v>
      </c>
      <c r="G194" s="221" t="s">
        <v>288</v>
      </c>
      <c r="H194" s="222">
        <v>1</v>
      </c>
      <c r="I194" s="223"/>
      <c r="J194" s="224">
        <f>ROUND(I194*H194,2)</f>
        <v>0</v>
      </c>
      <c r="K194" s="225"/>
      <c r="L194" s="43"/>
      <c r="M194" s="226" t="s">
        <v>1</v>
      </c>
      <c r="N194" s="227" t="s">
        <v>41</v>
      </c>
      <c r="O194" s="90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0" t="s">
        <v>289</v>
      </c>
      <c r="AT194" s="230" t="s">
        <v>127</v>
      </c>
      <c r="AU194" s="230" t="s">
        <v>86</v>
      </c>
      <c r="AY194" s="16" t="s">
        <v>124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6" t="s">
        <v>84</v>
      </c>
      <c r="BK194" s="231">
        <f>ROUND(I194*H194,2)</f>
        <v>0</v>
      </c>
      <c r="BL194" s="16" t="s">
        <v>289</v>
      </c>
      <c r="BM194" s="230" t="s">
        <v>290</v>
      </c>
    </row>
    <row r="195" s="12" customFormat="1" ht="22.8" customHeight="1">
      <c r="A195" s="12"/>
      <c r="B195" s="202"/>
      <c r="C195" s="203"/>
      <c r="D195" s="204" t="s">
        <v>75</v>
      </c>
      <c r="E195" s="216" t="s">
        <v>291</v>
      </c>
      <c r="F195" s="216" t="s">
        <v>292</v>
      </c>
      <c r="G195" s="203"/>
      <c r="H195" s="203"/>
      <c r="I195" s="206"/>
      <c r="J195" s="217">
        <f>BK195</f>
        <v>0</v>
      </c>
      <c r="K195" s="203"/>
      <c r="L195" s="208"/>
      <c r="M195" s="209"/>
      <c r="N195" s="210"/>
      <c r="O195" s="210"/>
      <c r="P195" s="211">
        <f>P196</f>
        <v>0</v>
      </c>
      <c r="Q195" s="210"/>
      <c r="R195" s="211">
        <f>R196</f>
        <v>0</v>
      </c>
      <c r="S195" s="210"/>
      <c r="T195" s="212">
        <f>T196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3" t="s">
        <v>159</v>
      </c>
      <c r="AT195" s="214" t="s">
        <v>75</v>
      </c>
      <c r="AU195" s="214" t="s">
        <v>84</v>
      </c>
      <c r="AY195" s="213" t="s">
        <v>124</v>
      </c>
      <c r="BK195" s="215">
        <f>BK196</f>
        <v>0</v>
      </c>
    </row>
    <row r="196" s="2" customFormat="1" ht="24.15" customHeight="1">
      <c r="A196" s="37"/>
      <c r="B196" s="38"/>
      <c r="C196" s="218" t="s">
        <v>293</v>
      </c>
      <c r="D196" s="218" t="s">
        <v>127</v>
      </c>
      <c r="E196" s="219" t="s">
        <v>294</v>
      </c>
      <c r="F196" s="220" t="s">
        <v>295</v>
      </c>
      <c r="G196" s="221" t="s">
        <v>288</v>
      </c>
      <c r="H196" s="222">
        <v>1</v>
      </c>
      <c r="I196" s="223"/>
      <c r="J196" s="224">
        <f>ROUND(I196*H196,2)</f>
        <v>0</v>
      </c>
      <c r="K196" s="225"/>
      <c r="L196" s="43"/>
      <c r="M196" s="226" t="s">
        <v>1</v>
      </c>
      <c r="N196" s="227" t="s">
        <v>41</v>
      </c>
      <c r="O196" s="90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0" t="s">
        <v>289</v>
      </c>
      <c r="AT196" s="230" t="s">
        <v>127</v>
      </c>
      <c r="AU196" s="230" t="s">
        <v>86</v>
      </c>
      <c r="AY196" s="16" t="s">
        <v>124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6" t="s">
        <v>84</v>
      </c>
      <c r="BK196" s="231">
        <f>ROUND(I196*H196,2)</f>
        <v>0</v>
      </c>
      <c r="BL196" s="16" t="s">
        <v>289</v>
      </c>
      <c r="BM196" s="230" t="s">
        <v>296</v>
      </c>
    </row>
    <row r="197" s="12" customFormat="1" ht="22.8" customHeight="1">
      <c r="A197" s="12"/>
      <c r="B197" s="202"/>
      <c r="C197" s="203"/>
      <c r="D197" s="204" t="s">
        <v>75</v>
      </c>
      <c r="E197" s="216" t="s">
        <v>297</v>
      </c>
      <c r="F197" s="216" t="s">
        <v>298</v>
      </c>
      <c r="G197" s="203"/>
      <c r="H197" s="203"/>
      <c r="I197" s="206"/>
      <c r="J197" s="217">
        <f>BK197</f>
        <v>0</v>
      </c>
      <c r="K197" s="203"/>
      <c r="L197" s="208"/>
      <c r="M197" s="209"/>
      <c r="N197" s="210"/>
      <c r="O197" s="210"/>
      <c r="P197" s="211">
        <f>SUM(P198:P199)</f>
        <v>0</v>
      </c>
      <c r="Q197" s="210"/>
      <c r="R197" s="211">
        <f>SUM(R198:R199)</f>
        <v>0</v>
      </c>
      <c r="S197" s="210"/>
      <c r="T197" s="212">
        <f>SUM(T198:T199)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3" t="s">
        <v>159</v>
      </c>
      <c r="AT197" s="214" t="s">
        <v>75</v>
      </c>
      <c r="AU197" s="214" t="s">
        <v>84</v>
      </c>
      <c r="AY197" s="213" t="s">
        <v>124</v>
      </c>
      <c r="BK197" s="215">
        <f>SUM(BK198:BK199)</f>
        <v>0</v>
      </c>
    </row>
    <row r="198" s="2" customFormat="1" ht="21.75" customHeight="1">
      <c r="A198" s="37"/>
      <c r="B198" s="38"/>
      <c r="C198" s="218" t="s">
        <v>299</v>
      </c>
      <c r="D198" s="218" t="s">
        <v>127</v>
      </c>
      <c r="E198" s="219" t="s">
        <v>300</v>
      </c>
      <c r="F198" s="220" t="s">
        <v>301</v>
      </c>
      <c r="G198" s="221" t="s">
        <v>302</v>
      </c>
      <c r="H198" s="222">
        <v>1</v>
      </c>
      <c r="I198" s="223"/>
      <c r="J198" s="224">
        <f>ROUND(I198*H198,2)</f>
        <v>0</v>
      </c>
      <c r="K198" s="225"/>
      <c r="L198" s="43"/>
      <c r="M198" s="226" t="s">
        <v>1</v>
      </c>
      <c r="N198" s="227" t="s">
        <v>41</v>
      </c>
      <c r="O198" s="90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0" t="s">
        <v>289</v>
      </c>
      <c r="AT198" s="230" t="s">
        <v>127</v>
      </c>
      <c r="AU198" s="230" t="s">
        <v>86</v>
      </c>
      <c r="AY198" s="16" t="s">
        <v>124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6" t="s">
        <v>84</v>
      </c>
      <c r="BK198" s="231">
        <f>ROUND(I198*H198,2)</f>
        <v>0</v>
      </c>
      <c r="BL198" s="16" t="s">
        <v>289</v>
      </c>
      <c r="BM198" s="230" t="s">
        <v>303</v>
      </c>
    </row>
    <row r="199" s="2" customFormat="1" ht="24.15" customHeight="1">
      <c r="A199" s="37"/>
      <c r="B199" s="38"/>
      <c r="C199" s="218" t="s">
        <v>304</v>
      </c>
      <c r="D199" s="218" t="s">
        <v>127</v>
      </c>
      <c r="E199" s="219" t="s">
        <v>305</v>
      </c>
      <c r="F199" s="220" t="s">
        <v>306</v>
      </c>
      <c r="G199" s="221" t="s">
        <v>288</v>
      </c>
      <c r="H199" s="222">
        <v>1</v>
      </c>
      <c r="I199" s="223"/>
      <c r="J199" s="224">
        <f>ROUND(I199*H199,2)</f>
        <v>0</v>
      </c>
      <c r="K199" s="225"/>
      <c r="L199" s="43"/>
      <c r="M199" s="226" t="s">
        <v>1</v>
      </c>
      <c r="N199" s="227" t="s">
        <v>41</v>
      </c>
      <c r="O199" s="90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0" t="s">
        <v>289</v>
      </c>
      <c r="AT199" s="230" t="s">
        <v>127</v>
      </c>
      <c r="AU199" s="230" t="s">
        <v>86</v>
      </c>
      <c r="AY199" s="16" t="s">
        <v>124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6" t="s">
        <v>84</v>
      </c>
      <c r="BK199" s="231">
        <f>ROUND(I199*H199,2)</f>
        <v>0</v>
      </c>
      <c r="BL199" s="16" t="s">
        <v>289</v>
      </c>
      <c r="BM199" s="230" t="s">
        <v>307</v>
      </c>
    </row>
    <row r="200" s="12" customFormat="1" ht="22.8" customHeight="1">
      <c r="A200" s="12"/>
      <c r="B200" s="202"/>
      <c r="C200" s="203"/>
      <c r="D200" s="204" t="s">
        <v>75</v>
      </c>
      <c r="E200" s="216" t="s">
        <v>308</v>
      </c>
      <c r="F200" s="216" t="s">
        <v>309</v>
      </c>
      <c r="G200" s="203"/>
      <c r="H200" s="203"/>
      <c r="I200" s="206"/>
      <c r="J200" s="217">
        <f>BK200</f>
        <v>0</v>
      </c>
      <c r="K200" s="203"/>
      <c r="L200" s="208"/>
      <c r="M200" s="209"/>
      <c r="N200" s="210"/>
      <c r="O200" s="210"/>
      <c r="P200" s="211">
        <f>P201</f>
        <v>0</v>
      </c>
      <c r="Q200" s="210"/>
      <c r="R200" s="211">
        <f>R201</f>
        <v>0</v>
      </c>
      <c r="S200" s="210"/>
      <c r="T200" s="212">
        <f>T201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3" t="s">
        <v>159</v>
      </c>
      <c r="AT200" s="214" t="s">
        <v>75</v>
      </c>
      <c r="AU200" s="214" t="s">
        <v>84</v>
      </c>
      <c r="AY200" s="213" t="s">
        <v>124</v>
      </c>
      <c r="BK200" s="215">
        <f>BK201</f>
        <v>0</v>
      </c>
    </row>
    <row r="201" s="2" customFormat="1" ht="16.5" customHeight="1">
      <c r="A201" s="37"/>
      <c r="B201" s="38"/>
      <c r="C201" s="218" t="s">
        <v>310</v>
      </c>
      <c r="D201" s="218" t="s">
        <v>127</v>
      </c>
      <c r="E201" s="219" t="s">
        <v>311</v>
      </c>
      <c r="F201" s="220" t="s">
        <v>312</v>
      </c>
      <c r="G201" s="221" t="s">
        <v>288</v>
      </c>
      <c r="H201" s="222">
        <v>1</v>
      </c>
      <c r="I201" s="223"/>
      <c r="J201" s="224">
        <f>ROUND(I201*H201,2)</f>
        <v>0</v>
      </c>
      <c r="K201" s="225"/>
      <c r="L201" s="43"/>
      <c r="M201" s="266" t="s">
        <v>1</v>
      </c>
      <c r="N201" s="267" t="s">
        <v>41</v>
      </c>
      <c r="O201" s="268"/>
      <c r="P201" s="269">
        <f>O201*H201</f>
        <v>0</v>
      </c>
      <c r="Q201" s="269">
        <v>0</v>
      </c>
      <c r="R201" s="269">
        <f>Q201*H201</f>
        <v>0</v>
      </c>
      <c r="S201" s="269">
        <v>0</v>
      </c>
      <c r="T201" s="270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0" t="s">
        <v>289</v>
      </c>
      <c r="AT201" s="230" t="s">
        <v>127</v>
      </c>
      <c r="AU201" s="230" t="s">
        <v>86</v>
      </c>
      <c r="AY201" s="16" t="s">
        <v>124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6" t="s">
        <v>84</v>
      </c>
      <c r="BK201" s="231">
        <f>ROUND(I201*H201,2)</f>
        <v>0</v>
      </c>
      <c r="BL201" s="16" t="s">
        <v>289</v>
      </c>
      <c r="BM201" s="230" t="s">
        <v>313</v>
      </c>
    </row>
    <row r="202" s="2" customFormat="1" ht="6.96" customHeight="1">
      <c r="A202" s="37"/>
      <c r="B202" s="65"/>
      <c r="C202" s="66"/>
      <c r="D202" s="66"/>
      <c r="E202" s="66"/>
      <c r="F202" s="66"/>
      <c r="G202" s="66"/>
      <c r="H202" s="66"/>
      <c r="I202" s="66"/>
      <c r="J202" s="66"/>
      <c r="K202" s="66"/>
      <c r="L202" s="43"/>
      <c r="M202" s="37"/>
      <c r="O202" s="37"/>
      <c r="P202" s="37"/>
      <c r="Q202" s="37"/>
      <c r="R202" s="37"/>
      <c r="S202" s="37"/>
      <c r="T202" s="37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</row>
  </sheetData>
  <sheetProtection sheet="1" autoFilter="0" formatColumns="0" formatRows="0" objects="1" scenarios="1" spinCount="100000" saltValue="7kIVVk4hhXVSsHwMwB66M+6Ky6ejZFGdApRFtZlpymVAy+659Gg8ivE7b7bGRcVaiQq6LdWK6mKUW2C4iw/hQw==" hashValue="g/9swXIKSKqEpo27M7SwmG8hYr8fWthrzsfKwKd060ulTQPvNzDvvNu+RsuqfClkIWdlibeP06/AUYjBJKx46A==" algorithmName="SHA-512" password="CC35"/>
  <autoFilter ref="C126:K201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90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Opravy MK a chodníků na ul. Slezská, Český Těšín-část vozovek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314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18. 3. 2025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31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34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ROUND((SUM(BE127:BE228)),  2)</f>
        <v>0</v>
      </c>
      <c r="G33" s="37"/>
      <c r="H33" s="37"/>
      <c r="I33" s="154">
        <v>0.20999999999999999</v>
      </c>
      <c r="J33" s="153">
        <f>ROUND(((SUM(BE127:BE228))*I33),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ROUND((SUM(BF127:BF228)),  2)</f>
        <v>0</v>
      </c>
      <c r="G34" s="37"/>
      <c r="H34" s="37"/>
      <c r="I34" s="154">
        <v>0.14999999999999999</v>
      </c>
      <c r="J34" s="153">
        <f>ROUND(((SUM(BF127:BF228))*I34),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ROUND((SUM(BG127:BG228)),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ROUND((SUM(BH127:BH228)),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ROUND((SUM(BI127:BI228)),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Opravy MK a chodníků na ul. Slezská, Český Těšín-část vozovek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V2 - Vozovka č. 2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Český Těšín</v>
      </c>
      <c r="G89" s="39"/>
      <c r="H89" s="39"/>
      <c r="I89" s="31" t="s">
        <v>22</v>
      </c>
      <c r="J89" s="78" t="str">
        <f>IF(J12="","",J12)</f>
        <v>18. 3. 2025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9"/>
      <c r="E91" s="39"/>
      <c r="F91" s="26" t="str">
        <f>E15</f>
        <v>Město Český Těšín</v>
      </c>
      <c r="G91" s="39"/>
      <c r="H91" s="39"/>
      <c r="I91" s="31" t="s">
        <v>30</v>
      </c>
      <c r="J91" s="35" t="str">
        <f>E21</f>
        <v>ŠNAPKA SLUŽBY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Ing. Ivan Šnapka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94</v>
      </c>
      <c r="D94" s="175"/>
      <c r="E94" s="175"/>
      <c r="F94" s="175"/>
      <c r="G94" s="175"/>
      <c r="H94" s="175"/>
      <c r="I94" s="175"/>
      <c r="J94" s="176" t="s">
        <v>95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96</v>
      </c>
      <c r="D96" s="39"/>
      <c r="E96" s="39"/>
      <c r="F96" s="39"/>
      <c r="G96" s="39"/>
      <c r="H96" s="39"/>
      <c r="I96" s="39"/>
      <c r="J96" s="109">
        <f>J127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97</v>
      </c>
    </row>
    <row r="97" s="9" customFormat="1" ht="24.96" customHeight="1">
      <c r="A97" s="9"/>
      <c r="B97" s="178"/>
      <c r="C97" s="179"/>
      <c r="D97" s="180" t="s">
        <v>98</v>
      </c>
      <c r="E97" s="181"/>
      <c r="F97" s="181"/>
      <c r="G97" s="181"/>
      <c r="H97" s="181"/>
      <c r="I97" s="181"/>
      <c r="J97" s="182">
        <f>J128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99</v>
      </c>
      <c r="E98" s="187"/>
      <c r="F98" s="187"/>
      <c r="G98" s="187"/>
      <c r="H98" s="187"/>
      <c r="I98" s="187"/>
      <c r="J98" s="188">
        <f>J129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100</v>
      </c>
      <c r="E99" s="187"/>
      <c r="F99" s="187"/>
      <c r="G99" s="187"/>
      <c r="H99" s="187"/>
      <c r="I99" s="187"/>
      <c r="J99" s="188">
        <f>J136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101</v>
      </c>
      <c r="E100" s="187"/>
      <c r="F100" s="187"/>
      <c r="G100" s="187"/>
      <c r="H100" s="187"/>
      <c r="I100" s="187"/>
      <c r="J100" s="188">
        <f>J149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102</v>
      </c>
      <c r="E101" s="187"/>
      <c r="F101" s="187"/>
      <c r="G101" s="187"/>
      <c r="H101" s="187"/>
      <c r="I101" s="187"/>
      <c r="J101" s="188">
        <f>J203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103</v>
      </c>
      <c r="E102" s="187"/>
      <c r="F102" s="187"/>
      <c r="G102" s="187"/>
      <c r="H102" s="187"/>
      <c r="I102" s="187"/>
      <c r="J102" s="188">
        <f>J214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8"/>
      <c r="C103" s="179"/>
      <c r="D103" s="180" t="s">
        <v>104</v>
      </c>
      <c r="E103" s="181"/>
      <c r="F103" s="181"/>
      <c r="G103" s="181"/>
      <c r="H103" s="181"/>
      <c r="I103" s="181"/>
      <c r="J103" s="182">
        <f>J219</f>
        <v>0</v>
      </c>
      <c r="K103" s="179"/>
      <c r="L103" s="18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4"/>
      <c r="C104" s="185"/>
      <c r="D104" s="186" t="s">
        <v>105</v>
      </c>
      <c r="E104" s="187"/>
      <c r="F104" s="187"/>
      <c r="G104" s="187"/>
      <c r="H104" s="187"/>
      <c r="I104" s="187"/>
      <c r="J104" s="188">
        <f>J220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106</v>
      </c>
      <c r="E105" s="187"/>
      <c r="F105" s="187"/>
      <c r="G105" s="187"/>
      <c r="H105" s="187"/>
      <c r="I105" s="187"/>
      <c r="J105" s="188">
        <f>J222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107</v>
      </c>
      <c r="E106" s="187"/>
      <c r="F106" s="187"/>
      <c r="G106" s="187"/>
      <c r="H106" s="187"/>
      <c r="I106" s="187"/>
      <c r="J106" s="188">
        <f>J224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4"/>
      <c r="C107" s="185"/>
      <c r="D107" s="186" t="s">
        <v>108</v>
      </c>
      <c r="E107" s="187"/>
      <c r="F107" s="187"/>
      <c r="G107" s="187"/>
      <c r="H107" s="187"/>
      <c r="I107" s="187"/>
      <c r="J107" s="188">
        <f>J227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3" s="2" customFormat="1" ht="6.96" customHeight="1">
      <c r="A113" s="37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4.96" customHeight="1">
      <c r="A114" s="37"/>
      <c r="B114" s="38"/>
      <c r="C114" s="22" t="s">
        <v>109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16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173" t="str">
        <f>E7</f>
        <v>Opravy MK a chodníků na ul. Slezská, Český Těšín-část vozovek</v>
      </c>
      <c r="F117" s="31"/>
      <c r="G117" s="31"/>
      <c r="H117" s="31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91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75" t="str">
        <f>E9</f>
        <v>V2 - Vozovka č. 2</v>
      </c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20</v>
      </c>
      <c r="D121" s="39"/>
      <c r="E121" s="39"/>
      <c r="F121" s="26" t="str">
        <f>F12</f>
        <v>Český Těšín</v>
      </c>
      <c r="G121" s="39"/>
      <c r="H121" s="39"/>
      <c r="I121" s="31" t="s">
        <v>22</v>
      </c>
      <c r="J121" s="78" t="str">
        <f>IF(J12="","",J12)</f>
        <v>18. 3. 2025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25.65" customHeight="1">
      <c r="A123" s="37"/>
      <c r="B123" s="38"/>
      <c r="C123" s="31" t="s">
        <v>24</v>
      </c>
      <c r="D123" s="39"/>
      <c r="E123" s="39"/>
      <c r="F123" s="26" t="str">
        <f>E15</f>
        <v>Město Český Těšín</v>
      </c>
      <c r="G123" s="39"/>
      <c r="H123" s="39"/>
      <c r="I123" s="31" t="s">
        <v>30</v>
      </c>
      <c r="J123" s="35" t="str">
        <f>E21</f>
        <v>ŠNAPKA SLUŽBY s.r.o.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28</v>
      </c>
      <c r="D124" s="39"/>
      <c r="E124" s="39"/>
      <c r="F124" s="26" t="str">
        <f>IF(E18="","",E18)</f>
        <v>Vyplň údaj</v>
      </c>
      <c r="G124" s="39"/>
      <c r="H124" s="39"/>
      <c r="I124" s="31" t="s">
        <v>33</v>
      </c>
      <c r="J124" s="35" t="str">
        <f>E24</f>
        <v>Ing. Ivan Šnapka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1" customFormat="1" ht="29.28" customHeight="1">
      <c r="A126" s="190"/>
      <c r="B126" s="191"/>
      <c r="C126" s="192" t="s">
        <v>110</v>
      </c>
      <c r="D126" s="193" t="s">
        <v>61</v>
      </c>
      <c r="E126" s="193" t="s">
        <v>57</v>
      </c>
      <c r="F126" s="193" t="s">
        <v>58</v>
      </c>
      <c r="G126" s="193" t="s">
        <v>111</v>
      </c>
      <c r="H126" s="193" t="s">
        <v>112</v>
      </c>
      <c r="I126" s="193" t="s">
        <v>113</v>
      </c>
      <c r="J126" s="194" t="s">
        <v>95</v>
      </c>
      <c r="K126" s="195" t="s">
        <v>114</v>
      </c>
      <c r="L126" s="196"/>
      <c r="M126" s="99" t="s">
        <v>1</v>
      </c>
      <c r="N126" s="100" t="s">
        <v>40</v>
      </c>
      <c r="O126" s="100" t="s">
        <v>115</v>
      </c>
      <c r="P126" s="100" t="s">
        <v>116</v>
      </c>
      <c r="Q126" s="100" t="s">
        <v>117</v>
      </c>
      <c r="R126" s="100" t="s">
        <v>118</v>
      </c>
      <c r="S126" s="100" t="s">
        <v>119</v>
      </c>
      <c r="T126" s="101" t="s">
        <v>120</v>
      </c>
      <c r="U126" s="190"/>
      <c r="V126" s="190"/>
      <c r="W126" s="190"/>
      <c r="X126" s="190"/>
      <c r="Y126" s="190"/>
      <c r="Z126" s="190"/>
      <c r="AA126" s="190"/>
      <c r="AB126" s="190"/>
      <c r="AC126" s="190"/>
      <c r="AD126" s="190"/>
      <c r="AE126" s="190"/>
    </row>
    <row r="127" s="2" customFormat="1" ht="22.8" customHeight="1">
      <c r="A127" s="37"/>
      <c r="B127" s="38"/>
      <c r="C127" s="106" t="s">
        <v>121</v>
      </c>
      <c r="D127" s="39"/>
      <c r="E127" s="39"/>
      <c r="F127" s="39"/>
      <c r="G127" s="39"/>
      <c r="H127" s="39"/>
      <c r="I127" s="39"/>
      <c r="J127" s="197">
        <f>BK127</f>
        <v>0</v>
      </c>
      <c r="K127" s="39"/>
      <c r="L127" s="43"/>
      <c r="M127" s="102"/>
      <c r="N127" s="198"/>
      <c r="O127" s="103"/>
      <c r="P127" s="199">
        <f>P128+P219</f>
        <v>0</v>
      </c>
      <c r="Q127" s="103"/>
      <c r="R127" s="199">
        <f>R128+R219</f>
        <v>302.23412159999998</v>
      </c>
      <c r="S127" s="103"/>
      <c r="T127" s="200">
        <f>T128+T219</f>
        <v>213.04025000000002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75</v>
      </c>
      <c r="AU127" s="16" t="s">
        <v>97</v>
      </c>
      <c r="BK127" s="201">
        <f>BK128+BK219</f>
        <v>0</v>
      </c>
    </row>
    <row r="128" s="12" customFormat="1" ht="25.92" customHeight="1">
      <c r="A128" s="12"/>
      <c r="B128" s="202"/>
      <c r="C128" s="203"/>
      <c r="D128" s="204" t="s">
        <v>75</v>
      </c>
      <c r="E128" s="205" t="s">
        <v>122</v>
      </c>
      <c r="F128" s="205" t="s">
        <v>123</v>
      </c>
      <c r="G128" s="203"/>
      <c r="H128" s="203"/>
      <c r="I128" s="206"/>
      <c r="J128" s="207">
        <f>BK128</f>
        <v>0</v>
      </c>
      <c r="K128" s="203"/>
      <c r="L128" s="208"/>
      <c r="M128" s="209"/>
      <c r="N128" s="210"/>
      <c r="O128" s="210"/>
      <c r="P128" s="211">
        <f>P129+P136+P149+P203+P214</f>
        <v>0</v>
      </c>
      <c r="Q128" s="210"/>
      <c r="R128" s="211">
        <f>R129+R136+R149+R203+R214</f>
        <v>302.23412159999998</v>
      </c>
      <c r="S128" s="210"/>
      <c r="T128" s="212">
        <f>T129+T136+T149+T203+T214</f>
        <v>213.04025000000002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84</v>
      </c>
      <c r="AT128" s="214" t="s">
        <v>75</v>
      </c>
      <c r="AU128" s="214" t="s">
        <v>76</v>
      </c>
      <c r="AY128" s="213" t="s">
        <v>124</v>
      </c>
      <c r="BK128" s="215">
        <f>BK129+BK136+BK149+BK203+BK214</f>
        <v>0</v>
      </c>
    </row>
    <row r="129" s="12" customFormat="1" ht="22.8" customHeight="1">
      <c r="A129" s="12"/>
      <c r="B129" s="202"/>
      <c r="C129" s="203"/>
      <c r="D129" s="204" t="s">
        <v>75</v>
      </c>
      <c r="E129" s="216" t="s">
        <v>84</v>
      </c>
      <c r="F129" s="216" t="s">
        <v>125</v>
      </c>
      <c r="G129" s="203"/>
      <c r="H129" s="203"/>
      <c r="I129" s="206"/>
      <c r="J129" s="217">
        <f>BK129</f>
        <v>0</v>
      </c>
      <c r="K129" s="203"/>
      <c r="L129" s="208"/>
      <c r="M129" s="209"/>
      <c r="N129" s="210"/>
      <c r="O129" s="210"/>
      <c r="P129" s="211">
        <f>SUM(P130:P135)</f>
        <v>0</v>
      </c>
      <c r="Q129" s="210"/>
      <c r="R129" s="211">
        <f>SUM(R130:R135)</f>
        <v>0.064000000000000001</v>
      </c>
      <c r="S129" s="210"/>
      <c r="T129" s="212">
        <f>SUM(T130:T135)</f>
        <v>174.63125000000002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84</v>
      </c>
      <c r="AT129" s="214" t="s">
        <v>75</v>
      </c>
      <c r="AU129" s="214" t="s">
        <v>84</v>
      </c>
      <c r="AY129" s="213" t="s">
        <v>124</v>
      </c>
      <c r="BK129" s="215">
        <f>SUM(BK130:BK135)</f>
        <v>0</v>
      </c>
    </row>
    <row r="130" s="2" customFormat="1" ht="33" customHeight="1">
      <c r="A130" s="37"/>
      <c r="B130" s="38"/>
      <c r="C130" s="218" t="s">
        <v>84</v>
      </c>
      <c r="D130" s="218" t="s">
        <v>127</v>
      </c>
      <c r="E130" s="219" t="s">
        <v>128</v>
      </c>
      <c r="F130" s="220" t="s">
        <v>129</v>
      </c>
      <c r="G130" s="221" t="s">
        <v>130</v>
      </c>
      <c r="H130" s="222">
        <v>9.4499999999999993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41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0.625</v>
      </c>
      <c r="T130" s="229">
        <f>S130*H130</f>
        <v>5.90625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131</v>
      </c>
      <c r="AT130" s="230" t="s">
        <v>127</v>
      </c>
      <c r="AU130" s="230" t="s">
        <v>86</v>
      </c>
      <c r="AY130" s="16" t="s">
        <v>124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84</v>
      </c>
      <c r="BK130" s="231">
        <f>ROUND(I130*H130,2)</f>
        <v>0</v>
      </c>
      <c r="BL130" s="16" t="s">
        <v>131</v>
      </c>
      <c r="BM130" s="230" t="s">
        <v>315</v>
      </c>
    </row>
    <row r="131" s="13" customFormat="1">
      <c r="A131" s="13"/>
      <c r="B131" s="232"/>
      <c r="C131" s="233"/>
      <c r="D131" s="234" t="s">
        <v>133</v>
      </c>
      <c r="E131" s="235" t="s">
        <v>1</v>
      </c>
      <c r="F131" s="236" t="s">
        <v>316</v>
      </c>
      <c r="G131" s="233"/>
      <c r="H131" s="237">
        <v>9.4499999999999993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133</v>
      </c>
      <c r="AU131" s="243" t="s">
        <v>86</v>
      </c>
      <c r="AV131" s="13" t="s">
        <v>86</v>
      </c>
      <c r="AW131" s="13" t="s">
        <v>32</v>
      </c>
      <c r="AX131" s="13" t="s">
        <v>84</v>
      </c>
      <c r="AY131" s="243" t="s">
        <v>124</v>
      </c>
    </row>
    <row r="132" s="2" customFormat="1" ht="33" customHeight="1">
      <c r="A132" s="37"/>
      <c r="B132" s="38"/>
      <c r="C132" s="218" t="s">
        <v>86</v>
      </c>
      <c r="D132" s="218" t="s">
        <v>127</v>
      </c>
      <c r="E132" s="219" t="s">
        <v>136</v>
      </c>
      <c r="F132" s="220" t="s">
        <v>137</v>
      </c>
      <c r="G132" s="221" t="s">
        <v>130</v>
      </c>
      <c r="H132" s="222">
        <v>1280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41</v>
      </c>
      <c r="O132" s="90"/>
      <c r="P132" s="228">
        <f>O132*H132</f>
        <v>0</v>
      </c>
      <c r="Q132" s="228">
        <v>5.0000000000000002E-05</v>
      </c>
      <c r="R132" s="228">
        <f>Q132*H132</f>
        <v>0.064000000000000001</v>
      </c>
      <c r="S132" s="228">
        <v>0.11500000000000001</v>
      </c>
      <c r="T132" s="229">
        <f>S132*H132</f>
        <v>147.20000000000002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131</v>
      </c>
      <c r="AT132" s="230" t="s">
        <v>127</v>
      </c>
      <c r="AU132" s="230" t="s">
        <v>86</v>
      </c>
      <c r="AY132" s="16" t="s">
        <v>124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84</v>
      </c>
      <c r="BK132" s="231">
        <f>ROUND(I132*H132,2)</f>
        <v>0</v>
      </c>
      <c r="BL132" s="16" t="s">
        <v>131</v>
      </c>
      <c r="BM132" s="230" t="s">
        <v>317</v>
      </c>
    </row>
    <row r="133" s="13" customFormat="1">
      <c r="A133" s="13"/>
      <c r="B133" s="232"/>
      <c r="C133" s="233"/>
      <c r="D133" s="234" t="s">
        <v>133</v>
      </c>
      <c r="E133" s="235" t="s">
        <v>1</v>
      </c>
      <c r="F133" s="236" t="s">
        <v>318</v>
      </c>
      <c r="G133" s="233"/>
      <c r="H133" s="237">
        <v>1280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133</v>
      </c>
      <c r="AU133" s="243" t="s">
        <v>86</v>
      </c>
      <c r="AV133" s="13" t="s">
        <v>86</v>
      </c>
      <c r="AW133" s="13" t="s">
        <v>32</v>
      </c>
      <c r="AX133" s="13" t="s">
        <v>84</v>
      </c>
      <c r="AY133" s="243" t="s">
        <v>124</v>
      </c>
    </row>
    <row r="134" s="2" customFormat="1" ht="16.5" customHeight="1">
      <c r="A134" s="37"/>
      <c r="B134" s="38"/>
      <c r="C134" s="218" t="s">
        <v>213</v>
      </c>
      <c r="D134" s="218" t="s">
        <v>127</v>
      </c>
      <c r="E134" s="219" t="s">
        <v>141</v>
      </c>
      <c r="F134" s="220" t="s">
        <v>142</v>
      </c>
      <c r="G134" s="221" t="s">
        <v>143</v>
      </c>
      <c r="H134" s="222">
        <v>105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41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0.20499999999999999</v>
      </c>
      <c r="T134" s="229">
        <f>S134*H134</f>
        <v>21.524999999999999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131</v>
      </c>
      <c r="AT134" s="230" t="s">
        <v>127</v>
      </c>
      <c r="AU134" s="230" t="s">
        <v>86</v>
      </c>
      <c r="AY134" s="16" t="s">
        <v>124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84</v>
      </c>
      <c r="BK134" s="231">
        <f>ROUND(I134*H134,2)</f>
        <v>0</v>
      </c>
      <c r="BL134" s="16" t="s">
        <v>131</v>
      </c>
      <c r="BM134" s="230" t="s">
        <v>319</v>
      </c>
    </row>
    <row r="135" s="13" customFormat="1">
      <c r="A135" s="13"/>
      <c r="B135" s="232"/>
      <c r="C135" s="233"/>
      <c r="D135" s="234" t="s">
        <v>133</v>
      </c>
      <c r="E135" s="235" t="s">
        <v>1</v>
      </c>
      <c r="F135" s="236" t="s">
        <v>320</v>
      </c>
      <c r="G135" s="233"/>
      <c r="H135" s="237">
        <v>105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133</v>
      </c>
      <c r="AU135" s="243" t="s">
        <v>86</v>
      </c>
      <c r="AV135" s="13" t="s">
        <v>86</v>
      </c>
      <c r="AW135" s="13" t="s">
        <v>32</v>
      </c>
      <c r="AX135" s="13" t="s">
        <v>84</v>
      </c>
      <c r="AY135" s="243" t="s">
        <v>124</v>
      </c>
    </row>
    <row r="136" s="12" customFormat="1" ht="22.8" customHeight="1">
      <c r="A136" s="12"/>
      <c r="B136" s="202"/>
      <c r="C136" s="203"/>
      <c r="D136" s="204" t="s">
        <v>75</v>
      </c>
      <c r="E136" s="216" t="s">
        <v>159</v>
      </c>
      <c r="F136" s="216" t="s">
        <v>160</v>
      </c>
      <c r="G136" s="203"/>
      <c r="H136" s="203"/>
      <c r="I136" s="206"/>
      <c r="J136" s="217">
        <f>BK136</f>
        <v>0</v>
      </c>
      <c r="K136" s="203"/>
      <c r="L136" s="208"/>
      <c r="M136" s="209"/>
      <c r="N136" s="210"/>
      <c r="O136" s="210"/>
      <c r="P136" s="211">
        <f>SUM(P137:P148)</f>
        <v>0</v>
      </c>
      <c r="Q136" s="210"/>
      <c r="R136" s="211">
        <f>SUM(R137:R148)</f>
        <v>226.03616000000002</v>
      </c>
      <c r="S136" s="210"/>
      <c r="T136" s="212">
        <f>SUM(T137:T148)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3" t="s">
        <v>84</v>
      </c>
      <c r="AT136" s="214" t="s">
        <v>75</v>
      </c>
      <c r="AU136" s="214" t="s">
        <v>84</v>
      </c>
      <c r="AY136" s="213" t="s">
        <v>124</v>
      </c>
      <c r="BK136" s="215">
        <f>SUM(BK137:BK148)</f>
        <v>0</v>
      </c>
    </row>
    <row r="137" s="2" customFormat="1" ht="24.15" customHeight="1">
      <c r="A137" s="37"/>
      <c r="B137" s="38"/>
      <c r="C137" s="218" t="s">
        <v>156</v>
      </c>
      <c r="D137" s="218" t="s">
        <v>127</v>
      </c>
      <c r="E137" s="219" t="s">
        <v>162</v>
      </c>
      <c r="F137" s="220" t="s">
        <v>163</v>
      </c>
      <c r="G137" s="221" t="s">
        <v>130</v>
      </c>
      <c r="H137" s="222">
        <v>1280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41</v>
      </c>
      <c r="O137" s="90"/>
      <c r="P137" s="228">
        <f>O137*H137</f>
        <v>0</v>
      </c>
      <c r="Q137" s="228">
        <v>0.10434</v>
      </c>
      <c r="R137" s="228">
        <f>Q137*H137</f>
        <v>133.55520000000001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131</v>
      </c>
      <c r="AT137" s="230" t="s">
        <v>127</v>
      </c>
      <c r="AU137" s="230" t="s">
        <v>86</v>
      </c>
      <c r="AY137" s="16" t="s">
        <v>124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84</v>
      </c>
      <c r="BK137" s="231">
        <f>ROUND(I137*H137,2)</f>
        <v>0</v>
      </c>
      <c r="BL137" s="16" t="s">
        <v>131</v>
      </c>
      <c r="BM137" s="230" t="s">
        <v>321</v>
      </c>
    </row>
    <row r="138" s="13" customFormat="1">
      <c r="A138" s="13"/>
      <c r="B138" s="232"/>
      <c r="C138" s="233"/>
      <c r="D138" s="234" t="s">
        <v>133</v>
      </c>
      <c r="E138" s="235" t="s">
        <v>1</v>
      </c>
      <c r="F138" s="236" t="s">
        <v>318</v>
      </c>
      <c r="G138" s="233"/>
      <c r="H138" s="237">
        <v>1280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133</v>
      </c>
      <c r="AU138" s="243" t="s">
        <v>86</v>
      </c>
      <c r="AV138" s="13" t="s">
        <v>86</v>
      </c>
      <c r="AW138" s="13" t="s">
        <v>32</v>
      </c>
      <c r="AX138" s="13" t="s">
        <v>84</v>
      </c>
      <c r="AY138" s="243" t="s">
        <v>124</v>
      </c>
    </row>
    <row r="139" s="2" customFormat="1" ht="37.8" customHeight="1">
      <c r="A139" s="37"/>
      <c r="B139" s="38"/>
      <c r="C139" s="218" t="s">
        <v>135</v>
      </c>
      <c r="D139" s="218" t="s">
        <v>127</v>
      </c>
      <c r="E139" s="219" t="s">
        <v>167</v>
      </c>
      <c r="F139" s="220" t="s">
        <v>168</v>
      </c>
      <c r="G139" s="221" t="s">
        <v>130</v>
      </c>
      <c r="H139" s="222">
        <v>256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41</v>
      </c>
      <c r="O139" s="90"/>
      <c r="P139" s="228">
        <f>O139*H139</f>
        <v>0</v>
      </c>
      <c r="Q139" s="228">
        <v>0.1118</v>
      </c>
      <c r="R139" s="228">
        <f>Q139*H139</f>
        <v>28.620799999999999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131</v>
      </c>
      <c r="AT139" s="230" t="s">
        <v>127</v>
      </c>
      <c r="AU139" s="230" t="s">
        <v>86</v>
      </c>
      <c r="AY139" s="16" t="s">
        <v>124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84</v>
      </c>
      <c r="BK139" s="231">
        <f>ROUND(I139*H139,2)</f>
        <v>0</v>
      </c>
      <c r="BL139" s="16" t="s">
        <v>131</v>
      </c>
      <c r="BM139" s="230" t="s">
        <v>322</v>
      </c>
    </row>
    <row r="140" s="13" customFormat="1">
      <c r="A140" s="13"/>
      <c r="B140" s="232"/>
      <c r="C140" s="233"/>
      <c r="D140" s="234" t="s">
        <v>133</v>
      </c>
      <c r="E140" s="235" t="s">
        <v>1</v>
      </c>
      <c r="F140" s="236" t="s">
        <v>323</v>
      </c>
      <c r="G140" s="233"/>
      <c r="H140" s="237">
        <v>256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133</v>
      </c>
      <c r="AU140" s="243" t="s">
        <v>86</v>
      </c>
      <c r="AV140" s="13" t="s">
        <v>86</v>
      </c>
      <c r="AW140" s="13" t="s">
        <v>32</v>
      </c>
      <c r="AX140" s="13" t="s">
        <v>84</v>
      </c>
      <c r="AY140" s="243" t="s">
        <v>124</v>
      </c>
    </row>
    <row r="141" s="2" customFormat="1" ht="21.75" customHeight="1">
      <c r="A141" s="37"/>
      <c r="B141" s="38"/>
      <c r="C141" s="218" t="s">
        <v>140</v>
      </c>
      <c r="D141" s="218" t="s">
        <v>127</v>
      </c>
      <c r="E141" s="219" t="s">
        <v>172</v>
      </c>
      <c r="F141" s="220" t="s">
        <v>173</v>
      </c>
      <c r="G141" s="221" t="s">
        <v>130</v>
      </c>
      <c r="H141" s="222">
        <v>1280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41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131</v>
      </c>
      <c r="AT141" s="230" t="s">
        <v>127</v>
      </c>
      <c r="AU141" s="230" t="s">
        <v>86</v>
      </c>
      <c r="AY141" s="16" t="s">
        <v>124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84</v>
      </c>
      <c r="BK141" s="231">
        <f>ROUND(I141*H141,2)</f>
        <v>0</v>
      </c>
      <c r="BL141" s="16" t="s">
        <v>131</v>
      </c>
      <c r="BM141" s="230" t="s">
        <v>324</v>
      </c>
    </row>
    <row r="142" s="13" customFormat="1">
      <c r="A142" s="13"/>
      <c r="B142" s="232"/>
      <c r="C142" s="233"/>
      <c r="D142" s="234" t="s">
        <v>133</v>
      </c>
      <c r="E142" s="235" t="s">
        <v>1</v>
      </c>
      <c r="F142" s="236" t="s">
        <v>318</v>
      </c>
      <c r="G142" s="233"/>
      <c r="H142" s="237">
        <v>1280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133</v>
      </c>
      <c r="AU142" s="243" t="s">
        <v>86</v>
      </c>
      <c r="AV142" s="13" t="s">
        <v>86</v>
      </c>
      <c r="AW142" s="13" t="s">
        <v>32</v>
      </c>
      <c r="AX142" s="13" t="s">
        <v>84</v>
      </c>
      <c r="AY142" s="243" t="s">
        <v>124</v>
      </c>
    </row>
    <row r="143" s="2" customFormat="1" ht="33" customHeight="1">
      <c r="A143" s="37"/>
      <c r="B143" s="38"/>
      <c r="C143" s="218" t="s">
        <v>325</v>
      </c>
      <c r="D143" s="218" t="s">
        <v>127</v>
      </c>
      <c r="E143" s="219" t="s">
        <v>176</v>
      </c>
      <c r="F143" s="220" t="s">
        <v>177</v>
      </c>
      <c r="G143" s="221" t="s">
        <v>130</v>
      </c>
      <c r="H143" s="222">
        <v>1280</v>
      </c>
      <c r="I143" s="223"/>
      <c r="J143" s="224">
        <f>ROUND(I143*H143,2)</f>
        <v>0</v>
      </c>
      <c r="K143" s="225"/>
      <c r="L143" s="43"/>
      <c r="M143" s="226" t="s">
        <v>1</v>
      </c>
      <c r="N143" s="227" t="s">
        <v>41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131</v>
      </c>
      <c r="AT143" s="230" t="s">
        <v>127</v>
      </c>
      <c r="AU143" s="230" t="s">
        <v>86</v>
      </c>
      <c r="AY143" s="16" t="s">
        <v>124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84</v>
      </c>
      <c r="BK143" s="231">
        <f>ROUND(I143*H143,2)</f>
        <v>0</v>
      </c>
      <c r="BL143" s="16" t="s">
        <v>131</v>
      </c>
      <c r="BM143" s="230" t="s">
        <v>326</v>
      </c>
    </row>
    <row r="144" s="13" customFormat="1">
      <c r="A144" s="13"/>
      <c r="B144" s="232"/>
      <c r="C144" s="233"/>
      <c r="D144" s="234" t="s">
        <v>133</v>
      </c>
      <c r="E144" s="235" t="s">
        <v>1</v>
      </c>
      <c r="F144" s="236" t="s">
        <v>318</v>
      </c>
      <c r="G144" s="233"/>
      <c r="H144" s="237">
        <v>1280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133</v>
      </c>
      <c r="AU144" s="243" t="s">
        <v>86</v>
      </c>
      <c r="AV144" s="13" t="s">
        <v>86</v>
      </c>
      <c r="AW144" s="13" t="s">
        <v>32</v>
      </c>
      <c r="AX144" s="13" t="s">
        <v>84</v>
      </c>
      <c r="AY144" s="243" t="s">
        <v>124</v>
      </c>
    </row>
    <row r="145" s="2" customFormat="1" ht="24.15" customHeight="1">
      <c r="A145" s="37"/>
      <c r="B145" s="38"/>
      <c r="C145" s="218" t="s">
        <v>327</v>
      </c>
      <c r="D145" s="218" t="s">
        <v>127</v>
      </c>
      <c r="E145" s="219" t="s">
        <v>180</v>
      </c>
      <c r="F145" s="220" t="s">
        <v>328</v>
      </c>
      <c r="G145" s="221" t="s">
        <v>143</v>
      </c>
      <c r="H145" s="222">
        <v>52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41</v>
      </c>
      <c r="O145" s="90"/>
      <c r="P145" s="228">
        <f>O145*H145</f>
        <v>0</v>
      </c>
      <c r="Q145" s="228">
        <v>0.61404000000000003</v>
      </c>
      <c r="R145" s="228">
        <f>Q145*H145</f>
        <v>31.93008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131</v>
      </c>
      <c r="AT145" s="230" t="s">
        <v>127</v>
      </c>
      <c r="AU145" s="230" t="s">
        <v>86</v>
      </c>
      <c r="AY145" s="16" t="s">
        <v>124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84</v>
      </c>
      <c r="BK145" s="231">
        <f>ROUND(I145*H145,2)</f>
        <v>0</v>
      </c>
      <c r="BL145" s="16" t="s">
        <v>131</v>
      </c>
      <c r="BM145" s="230" t="s">
        <v>329</v>
      </c>
    </row>
    <row r="146" s="13" customFormat="1">
      <c r="A146" s="13"/>
      <c r="B146" s="232"/>
      <c r="C146" s="233"/>
      <c r="D146" s="234" t="s">
        <v>133</v>
      </c>
      <c r="E146" s="235" t="s">
        <v>1</v>
      </c>
      <c r="F146" s="236" t="s">
        <v>330</v>
      </c>
      <c r="G146" s="233"/>
      <c r="H146" s="237">
        <v>52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133</v>
      </c>
      <c r="AU146" s="243" t="s">
        <v>86</v>
      </c>
      <c r="AV146" s="13" t="s">
        <v>86</v>
      </c>
      <c r="AW146" s="13" t="s">
        <v>32</v>
      </c>
      <c r="AX146" s="13" t="s">
        <v>84</v>
      </c>
      <c r="AY146" s="243" t="s">
        <v>124</v>
      </c>
    </row>
    <row r="147" s="2" customFormat="1" ht="24.15" customHeight="1">
      <c r="A147" s="37"/>
      <c r="B147" s="38"/>
      <c r="C147" s="218" t="s">
        <v>331</v>
      </c>
      <c r="D147" s="218" t="s">
        <v>127</v>
      </c>
      <c r="E147" s="219" t="s">
        <v>185</v>
      </c>
      <c r="F147" s="220" t="s">
        <v>332</v>
      </c>
      <c r="G147" s="221" t="s">
        <v>143</v>
      </c>
      <c r="H147" s="222">
        <v>52</v>
      </c>
      <c r="I147" s="223"/>
      <c r="J147" s="224">
        <f>ROUND(I147*H147,2)</f>
        <v>0</v>
      </c>
      <c r="K147" s="225"/>
      <c r="L147" s="43"/>
      <c r="M147" s="226" t="s">
        <v>1</v>
      </c>
      <c r="N147" s="227" t="s">
        <v>41</v>
      </c>
      <c r="O147" s="90"/>
      <c r="P147" s="228">
        <f>O147*H147</f>
        <v>0</v>
      </c>
      <c r="Q147" s="228">
        <v>0.61404000000000003</v>
      </c>
      <c r="R147" s="228">
        <f>Q147*H147</f>
        <v>31.93008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131</v>
      </c>
      <c r="AT147" s="230" t="s">
        <v>127</v>
      </c>
      <c r="AU147" s="230" t="s">
        <v>86</v>
      </c>
      <c r="AY147" s="16" t="s">
        <v>124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84</v>
      </c>
      <c r="BK147" s="231">
        <f>ROUND(I147*H147,2)</f>
        <v>0</v>
      </c>
      <c r="BL147" s="16" t="s">
        <v>131</v>
      </c>
      <c r="BM147" s="230" t="s">
        <v>333</v>
      </c>
    </row>
    <row r="148" s="13" customFormat="1">
      <c r="A148" s="13"/>
      <c r="B148" s="232"/>
      <c r="C148" s="233"/>
      <c r="D148" s="234" t="s">
        <v>133</v>
      </c>
      <c r="E148" s="235" t="s">
        <v>1</v>
      </c>
      <c r="F148" s="236" t="s">
        <v>334</v>
      </c>
      <c r="G148" s="233"/>
      <c r="H148" s="237">
        <v>52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133</v>
      </c>
      <c r="AU148" s="243" t="s">
        <v>86</v>
      </c>
      <c r="AV148" s="13" t="s">
        <v>86</v>
      </c>
      <c r="AW148" s="13" t="s">
        <v>32</v>
      </c>
      <c r="AX148" s="13" t="s">
        <v>84</v>
      </c>
      <c r="AY148" s="243" t="s">
        <v>124</v>
      </c>
    </row>
    <row r="149" s="12" customFormat="1" ht="22.8" customHeight="1">
      <c r="A149" s="12"/>
      <c r="B149" s="202"/>
      <c r="C149" s="203"/>
      <c r="D149" s="204" t="s">
        <v>75</v>
      </c>
      <c r="E149" s="216" t="s">
        <v>135</v>
      </c>
      <c r="F149" s="216" t="s">
        <v>194</v>
      </c>
      <c r="G149" s="203"/>
      <c r="H149" s="203"/>
      <c r="I149" s="206"/>
      <c r="J149" s="217">
        <f>BK149</f>
        <v>0</v>
      </c>
      <c r="K149" s="203"/>
      <c r="L149" s="208"/>
      <c r="M149" s="209"/>
      <c r="N149" s="210"/>
      <c r="O149" s="210"/>
      <c r="P149" s="211">
        <f>SUM(P150:P202)</f>
        <v>0</v>
      </c>
      <c r="Q149" s="210"/>
      <c r="R149" s="211">
        <f>SUM(R150:R202)</f>
        <v>76.133961599999992</v>
      </c>
      <c r="S149" s="210"/>
      <c r="T149" s="212">
        <f>SUM(T150:T202)</f>
        <v>38.409000000000006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84</v>
      </c>
      <c r="AT149" s="214" t="s">
        <v>75</v>
      </c>
      <c r="AU149" s="214" t="s">
        <v>84</v>
      </c>
      <c r="AY149" s="213" t="s">
        <v>124</v>
      </c>
      <c r="BK149" s="215">
        <f>SUM(BK150:BK202)</f>
        <v>0</v>
      </c>
    </row>
    <row r="150" s="2" customFormat="1" ht="24.15" customHeight="1">
      <c r="A150" s="37"/>
      <c r="B150" s="38"/>
      <c r="C150" s="218" t="s">
        <v>199</v>
      </c>
      <c r="D150" s="218" t="s">
        <v>127</v>
      </c>
      <c r="E150" s="219" t="s">
        <v>335</v>
      </c>
      <c r="F150" s="220" t="s">
        <v>336</v>
      </c>
      <c r="G150" s="221" t="s">
        <v>233</v>
      </c>
      <c r="H150" s="222">
        <v>1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41</v>
      </c>
      <c r="O150" s="90"/>
      <c r="P150" s="228">
        <f>O150*H150</f>
        <v>0</v>
      </c>
      <c r="Q150" s="228">
        <v>0.00069999999999999999</v>
      </c>
      <c r="R150" s="228">
        <f>Q150*H150</f>
        <v>0.00069999999999999999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131</v>
      </c>
      <c r="AT150" s="230" t="s">
        <v>127</v>
      </c>
      <c r="AU150" s="230" t="s">
        <v>86</v>
      </c>
      <c r="AY150" s="16" t="s">
        <v>124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84</v>
      </c>
      <c r="BK150" s="231">
        <f>ROUND(I150*H150,2)</f>
        <v>0</v>
      </c>
      <c r="BL150" s="16" t="s">
        <v>131</v>
      </c>
      <c r="BM150" s="230" t="s">
        <v>337</v>
      </c>
    </row>
    <row r="151" s="13" customFormat="1">
      <c r="A151" s="13"/>
      <c r="B151" s="232"/>
      <c r="C151" s="233"/>
      <c r="D151" s="234" t="s">
        <v>133</v>
      </c>
      <c r="E151" s="235" t="s">
        <v>1</v>
      </c>
      <c r="F151" s="236" t="s">
        <v>84</v>
      </c>
      <c r="G151" s="233"/>
      <c r="H151" s="237">
        <v>1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133</v>
      </c>
      <c r="AU151" s="243" t="s">
        <v>86</v>
      </c>
      <c r="AV151" s="13" t="s">
        <v>86</v>
      </c>
      <c r="AW151" s="13" t="s">
        <v>32</v>
      </c>
      <c r="AX151" s="13" t="s">
        <v>84</v>
      </c>
      <c r="AY151" s="243" t="s">
        <v>124</v>
      </c>
    </row>
    <row r="152" s="2" customFormat="1" ht="24.15" customHeight="1">
      <c r="A152" s="37"/>
      <c r="B152" s="38"/>
      <c r="C152" s="244" t="s">
        <v>204</v>
      </c>
      <c r="D152" s="244" t="s">
        <v>152</v>
      </c>
      <c r="E152" s="245" t="s">
        <v>338</v>
      </c>
      <c r="F152" s="246" t="s">
        <v>339</v>
      </c>
      <c r="G152" s="247" t="s">
        <v>233</v>
      </c>
      <c r="H152" s="248">
        <v>1</v>
      </c>
      <c r="I152" s="249"/>
      <c r="J152" s="250">
        <f>ROUND(I152*H152,2)</f>
        <v>0</v>
      </c>
      <c r="K152" s="251"/>
      <c r="L152" s="252"/>
      <c r="M152" s="253" t="s">
        <v>1</v>
      </c>
      <c r="N152" s="254" t="s">
        <v>41</v>
      </c>
      <c r="O152" s="90"/>
      <c r="P152" s="228">
        <f>O152*H152</f>
        <v>0</v>
      </c>
      <c r="Q152" s="228">
        <v>0.0012999999999999999</v>
      </c>
      <c r="R152" s="228">
        <f>Q152*H152</f>
        <v>0.0012999999999999999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156</v>
      </c>
      <c r="AT152" s="230" t="s">
        <v>152</v>
      </c>
      <c r="AU152" s="230" t="s">
        <v>86</v>
      </c>
      <c r="AY152" s="16" t="s">
        <v>124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84</v>
      </c>
      <c r="BK152" s="231">
        <f>ROUND(I152*H152,2)</f>
        <v>0</v>
      </c>
      <c r="BL152" s="16" t="s">
        <v>131</v>
      </c>
      <c r="BM152" s="230" t="s">
        <v>340</v>
      </c>
    </row>
    <row r="153" s="2" customFormat="1" ht="16.5" customHeight="1">
      <c r="A153" s="37"/>
      <c r="B153" s="38"/>
      <c r="C153" s="244" t="s">
        <v>226</v>
      </c>
      <c r="D153" s="244" t="s">
        <v>152</v>
      </c>
      <c r="E153" s="245" t="s">
        <v>341</v>
      </c>
      <c r="F153" s="246" t="s">
        <v>342</v>
      </c>
      <c r="G153" s="247" t="s">
        <v>233</v>
      </c>
      <c r="H153" s="248">
        <v>1</v>
      </c>
      <c r="I153" s="249"/>
      <c r="J153" s="250">
        <f>ROUND(I153*H153,2)</f>
        <v>0</v>
      </c>
      <c r="K153" s="251"/>
      <c r="L153" s="252"/>
      <c r="M153" s="253" t="s">
        <v>1</v>
      </c>
      <c r="N153" s="254" t="s">
        <v>41</v>
      </c>
      <c r="O153" s="90"/>
      <c r="P153" s="228">
        <f>O153*H153</f>
        <v>0</v>
      </c>
      <c r="Q153" s="228">
        <v>0.0025000000000000001</v>
      </c>
      <c r="R153" s="228">
        <f>Q153*H153</f>
        <v>0.0025000000000000001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156</v>
      </c>
      <c r="AT153" s="230" t="s">
        <v>152</v>
      </c>
      <c r="AU153" s="230" t="s">
        <v>86</v>
      </c>
      <c r="AY153" s="16" t="s">
        <v>124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84</v>
      </c>
      <c r="BK153" s="231">
        <f>ROUND(I153*H153,2)</f>
        <v>0</v>
      </c>
      <c r="BL153" s="16" t="s">
        <v>131</v>
      </c>
      <c r="BM153" s="230" t="s">
        <v>343</v>
      </c>
    </row>
    <row r="154" s="2" customFormat="1" ht="24.15" customHeight="1">
      <c r="A154" s="37"/>
      <c r="B154" s="38"/>
      <c r="C154" s="218" t="s">
        <v>344</v>
      </c>
      <c r="D154" s="218" t="s">
        <v>127</v>
      </c>
      <c r="E154" s="219" t="s">
        <v>345</v>
      </c>
      <c r="F154" s="220" t="s">
        <v>346</v>
      </c>
      <c r="G154" s="221" t="s">
        <v>233</v>
      </c>
      <c r="H154" s="222">
        <v>1</v>
      </c>
      <c r="I154" s="223"/>
      <c r="J154" s="224">
        <f>ROUND(I154*H154,2)</f>
        <v>0</v>
      </c>
      <c r="K154" s="225"/>
      <c r="L154" s="43"/>
      <c r="M154" s="226" t="s">
        <v>1</v>
      </c>
      <c r="N154" s="227" t="s">
        <v>41</v>
      </c>
      <c r="O154" s="90"/>
      <c r="P154" s="228">
        <f>O154*H154</f>
        <v>0</v>
      </c>
      <c r="Q154" s="228">
        <v>0.11241</v>
      </c>
      <c r="R154" s="228">
        <f>Q154*H154</f>
        <v>0.11241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131</v>
      </c>
      <c r="AT154" s="230" t="s">
        <v>127</v>
      </c>
      <c r="AU154" s="230" t="s">
        <v>86</v>
      </c>
      <c r="AY154" s="16" t="s">
        <v>124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84</v>
      </c>
      <c r="BK154" s="231">
        <f>ROUND(I154*H154,2)</f>
        <v>0</v>
      </c>
      <c r="BL154" s="16" t="s">
        <v>131</v>
      </c>
      <c r="BM154" s="230" t="s">
        <v>347</v>
      </c>
    </row>
    <row r="155" s="13" customFormat="1">
      <c r="A155" s="13"/>
      <c r="B155" s="232"/>
      <c r="C155" s="233"/>
      <c r="D155" s="234" t="s">
        <v>133</v>
      </c>
      <c r="E155" s="235" t="s">
        <v>1</v>
      </c>
      <c r="F155" s="236" t="s">
        <v>84</v>
      </c>
      <c r="G155" s="233"/>
      <c r="H155" s="237">
        <v>1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133</v>
      </c>
      <c r="AU155" s="243" t="s">
        <v>86</v>
      </c>
      <c r="AV155" s="13" t="s">
        <v>86</v>
      </c>
      <c r="AW155" s="13" t="s">
        <v>32</v>
      </c>
      <c r="AX155" s="13" t="s">
        <v>84</v>
      </c>
      <c r="AY155" s="243" t="s">
        <v>124</v>
      </c>
    </row>
    <row r="156" s="2" customFormat="1" ht="21.75" customHeight="1">
      <c r="A156" s="37"/>
      <c r="B156" s="38"/>
      <c r="C156" s="244" t="s">
        <v>348</v>
      </c>
      <c r="D156" s="244" t="s">
        <v>152</v>
      </c>
      <c r="E156" s="245" t="s">
        <v>349</v>
      </c>
      <c r="F156" s="246" t="s">
        <v>350</v>
      </c>
      <c r="G156" s="247" t="s">
        <v>233</v>
      </c>
      <c r="H156" s="248">
        <v>1</v>
      </c>
      <c r="I156" s="249"/>
      <c r="J156" s="250">
        <f>ROUND(I156*H156,2)</f>
        <v>0</v>
      </c>
      <c r="K156" s="251"/>
      <c r="L156" s="252"/>
      <c r="M156" s="253" t="s">
        <v>1</v>
      </c>
      <c r="N156" s="254" t="s">
        <v>41</v>
      </c>
      <c r="O156" s="90"/>
      <c r="P156" s="228">
        <f>O156*H156</f>
        <v>0</v>
      </c>
      <c r="Q156" s="228">
        <v>0.0061000000000000004</v>
      </c>
      <c r="R156" s="228">
        <f>Q156*H156</f>
        <v>0.0061000000000000004</v>
      </c>
      <c r="S156" s="228">
        <v>0</v>
      </c>
      <c r="T156" s="22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156</v>
      </c>
      <c r="AT156" s="230" t="s">
        <v>152</v>
      </c>
      <c r="AU156" s="230" t="s">
        <v>86</v>
      </c>
      <c r="AY156" s="16" t="s">
        <v>124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84</v>
      </c>
      <c r="BK156" s="231">
        <f>ROUND(I156*H156,2)</f>
        <v>0</v>
      </c>
      <c r="BL156" s="16" t="s">
        <v>131</v>
      </c>
      <c r="BM156" s="230" t="s">
        <v>351</v>
      </c>
    </row>
    <row r="157" s="2" customFormat="1" ht="16.5" customHeight="1">
      <c r="A157" s="37"/>
      <c r="B157" s="38"/>
      <c r="C157" s="244" t="s">
        <v>352</v>
      </c>
      <c r="D157" s="244" t="s">
        <v>152</v>
      </c>
      <c r="E157" s="245" t="s">
        <v>353</v>
      </c>
      <c r="F157" s="246" t="s">
        <v>354</v>
      </c>
      <c r="G157" s="247" t="s">
        <v>233</v>
      </c>
      <c r="H157" s="248">
        <v>1</v>
      </c>
      <c r="I157" s="249"/>
      <c r="J157" s="250">
        <f>ROUND(I157*H157,2)</f>
        <v>0</v>
      </c>
      <c r="K157" s="251"/>
      <c r="L157" s="252"/>
      <c r="M157" s="253" t="s">
        <v>1</v>
      </c>
      <c r="N157" s="254" t="s">
        <v>41</v>
      </c>
      <c r="O157" s="90"/>
      <c r="P157" s="228">
        <f>O157*H157</f>
        <v>0</v>
      </c>
      <c r="Q157" s="228">
        <v>0.0030000000000000001</v>
      </c>
      <c r="R157" s="228">
        <f>Q157*H157</f>
        <v>0.0030000000000000001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156</v>
      </c>
      <c r="AT157" s="230" t="s">
        <v>152</v>
      </c>
      <c r="AU157" s="230" t="s">
        <v>86</v>
      </c>
      <c r="AY157" s="16" t="s">
        <v>124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84</v>
      </c>
      <c r="BK157" s="231">
        <f>ROUND(I157*H157,2)</f>
        <v>0</v>
      </c>
      <c r="BL157" s="16" t="s">
        <v>131</v>
      </c>
      <c r="BM157" s="230" t="s">
        <v>355</v>
      </c>
    </row>
    <row r="158" s="2" customFormat="1" ht="16.5" customHeight="1">
      <c r="A158" s="37"/>
      <c r="B158" s="38"/>
      <c r="C158" s="244" t="s">
        <v>209</v>
      </c>
      <c r="D158" s="244" t="s">
        <v>152</v>
      </c>
      <c r="E158" s="245" t="s">
        <v>356</v>
      </c>
      <c r="F158" s="246" t="s">
        <v>357</v>
      </c>
      <c r="G158" s="247" t="s">
        <v>233</v>
      </c>
      <c r="H158" s="248">
        <v>1</v>
      </c>
      <c r="I158" s="249"/>
      <c r="J158" s="250">
        <f>ROUND(I158*H158,2)</f>
        <v>0</v>
      </c>
      <c r="K158" s="251"/>
      <c r="L158" s="252"/>
      <c r="M158" s="253" t="s">
        <v>1</v>
      </c>
      <c r="N158" s="254" t="s">
        <v>41</v>
      </c>
      <c r="O158" s="90"/>
      <c r="P158" s="228">
        <f>O158*H158</f>
        <v>0</v>
      </c>
      <c r="Q158" s="228">
        <v>0.00010000000000000001</v>
      </c>
      <c r="R158" s="228">
        <f>Q158*H158</f>
        <v>0.00010000000000000001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156</v>
      </c>
      <c r="AT158" s="230" t="s">
        <v>152</v>
      </c>
      <c r="AU158" s="230" t="s">
        <v>86</v>
      </c>
      <c r="AY158" s="16" t="s">
        <v>124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84</v>
      </c>
      <c r="BK158" s="231">
        <f>ROUND(I158*H158,2)</f>
        <v>0</v>
      </c>
      <c r="BL158" s="16" t="s">
        <v>131</v>
      </c>
      <c r="BM158" s="230" t="s">
        <v>358</v>
      </c>
    </row>
    <row r="159" s="2" customFormat="1" ht="24.15" customHeight="1">
      <c r="A159" s="37"/>
      <c r="B159" s="38"/>
      <c r="C159" s="218" t="s">
        <v>334</v>
      </c>
      <c r="D159" s="218" t="s">
        <v>127</v>
      </c>
      <c r="E159" s="219" t="s">
        <v>359</v>
      </c>
      <c r="F159" s="220" t="s">
        <v>360</v>
      </c>
      <c r="G159" s="221" t="s">
        <v>143</v>
      </c>
      <c r="H159" s="222">
        <v>32</v>
      </c>
      <c r="I159" s="223"/>
      <c r="J159" s="224">
        <f>ROUND(I159*H159,2)</f>
        <v>0</v>
      </c>
      <c r="K159" s="225"/>
      <c r="L159" s="43"/>
      <c r="M159" s="226" t="s">
        <v>1</v>
      </c>
      <c r="N159" s="227" t="s">
        <v>41</v>
      </c>
      <c r="O159" s="90"/>
      <c r="P159" s="228">
        <f>O159*H159</f>
        <v>0</v>
      </c>
      <c r="Q159" s="228">
        <v>0.00020000000000000001</v>
      </c>
      <c r="R159" s="228">
        <f>Q159*H159</f>
        <v>0.0064000000000000003</v>
      </c>
      <c r="S159" s="228">
        <v>0</v>
      </c>
      <c r="T159" s="22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131</v>
      </c>
      <c r="AT159" s="230" t="s">
        <v>127</v>
      </c>
      <c r="AU159" s="230" t="s">
        <v>86</v>
      </c>
      <c r="AY159" s="16" t="s">
        <v>124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84</v>
      </c>
      <c r="BK159" s="231">
        <f>ROUND(I159*H159,2)</f>
        <v>0</v>
      </c>
      <c r="BL159" s="16" t="s">
        <v>131</v>
      </c>
      <c r="BM159" s="230" t="s">
        <v>361</v>
      </c>
    </row>
    <row r="160" s="13" customFormat="1">
      <c r="A160" s="13"/>
      <c r="B160" s="232"/>
      <c r="C160" s="233"/>
      <c r="D160" s="234" t="s">
        <v>133</v>
      </c>
      <c r="E160" s="235" t="s">
        <v>1</v>
      </c>
      <c r="F160" s="236" t="s">
        <v>362</v>
      </c>
      <c r="G160" s="233"/>
      <c r="H160" s="237">
        <v>32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133</v>
      </c>
      <c r="AU160" s="243" t="s">
        <v>86</v>
      </c>
      <c r="AV160" s="13" t="s">
        <v>86</v>
      </c>
      <c r="AW160" s="13" t="s">
        <v>32</v>
      </c>
      <c r="AX160" s="13" t="s">
        <v>84</v>
      </c>
      <c r="AY160" s="243" t="s">
        <v>124</v>
      </c>
    </row>
    <row r="161" s="2" customFormat="1" ht="24.15" customHeight="1">
      <c r="A161" s="37"/>
      <c r="B161" s="38"/>
      <c r="C161" s="218" t="s">
        <v>363</v>
      </c>
      <c r="D161" s="218" t="s">
        <v>127</v>
      </c>
      <c r="E161" s="219" t="s">
        <v>364</v>
      </c>
      <c r="F161" s="220" t="s">
        <v>365</v>
      </c>
      <c r="G161" s="221" t="s">
        <v>143</v>
      </c>
      <c r="H161" s="222">
        <v>298</v>
      </c>
      <c r="I161" s="223"/>
      <c r="J161" s="224">
        <f>ROUND(I161*H161,2)</f>
        <v>0</v>
      </c>
      <c r="K161" s="225"/>
      <c r="L161" s="43"/>
      <c r="M161" s="226" t="s">
        <v>1</v>
      </c>
      <c r="N161" s="227" t="s">
        <v>41</v>
      </c>
      <c r="O161" s="90"/>
      <c r="P161" s="228">
        <f>O161*H161</f>
        <v>0</v>
      </c>
      <c r="Q161" s="228">
        <v>0.00040000000000000002</v>
      </c>
      <c r="R161" s="228">
        <f>Q161*H161</f>
        <v>0.1192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131</v>
      </c>
      <c r="AT161" s="230" t="s">
        <v>127</v>
      </c>
      <c r="AU161" s="230" t="s">
        <v>86</v>
      </c>
      <c r="AY161" s="16" t="s">
        <v>124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84</v>
      </c>
      <c r="BK161" s="231">
        <f>ROUND(I161*H161,2)</f>
        <v>0</v>
      </c>
      <c r="BL161" s="16" t="s">
        <v>131</v>
      </c>
      <c r="BM161" s="230" t="s">
        <v>366</v>
      </c>
    </row>
    <row r="162" s="13" customFormat="1">
      <c r="A162" s="13"/>
      <c r="B162" s="232"/>
      <c r="C162" s="233"/>
      <c r="D162" s="234" t="s">
        <v>133</v>
      </c>
      <c r="E162" s="235" t="s">
        <v>1</v>
      </c>
      <c r="F162" s="236" t="s">
        <v>367</v>
      </c>
      <c r="G162" s="233"/>
      <c r="H162" s="237">
        <v>250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133</v>
      </c>
      <c r="AU162" s="243" t="s">
        <v>86</v>
      </c>
      <c r="AV162" s="13" t="s">
        <v>86</v>
      </c>
      <c r="AW162" s="13" t="s">
        <v>32</v>
      </c>
      <c r="AX162" s="13" t="s">
        <v>76</v>
      </c>
      <c r="AY162" s="243" t="s">
        <v>124</v>
      </c>
    </row>
    <row r="163" s="13" customFormat="1">
      <c r="A163" s="13"/>
      <c r="B163" s="232"/>
      <c r="C163" s="233"/>
      <c r="D163" s="234" t="s">
        <v>133</v>
      </c>
      <c r="E163" s="235" t="s">
        <v>1</v>
      </c>
      <c r="F163" s="236" t="s">
        <v>368</v>
      </c>
      <c r="G163" s="233"/>
      <c r="H163" s="237">
        <v>48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133</v>
      </c>
      <c r="AU163" s="243" t="s">
        <v>86</v>
      </c>
      <c r="AV163" s="13" t="s">
        <v>86</v>
      </c>
      <c r="AW163" s="13" t="s">
        <v>32</v>
      </c>
      <c r="AX163" s="13" t="s">
        <v>76</v>
      </c>
      <c r="AY163" s="243" t="s">
        <v>124</v>
      </c>
    </row>
    <row r="164" s="14" customFormat="1">
      <c r="A164" s="14"/>
      <c r="B164" s="255"/>
      <c r="C164" s="256"/>
      <c r="D164" s="234" t="s">
        <v>133</v>
      </c>
      <c r="E164" s="257" t="s">
        <v>1</v>
      </c>
      <c r="F164" s="258" t="s">
        <v>221</v>
      </c>
      <c r="G164" s="256"/>
      <c r="H164" s="259">
        <v>298</v>
      </c>
      <c r="I164" s="260"/>
      <c r="J164" s="256"/>
      <c r="K164" s="256"/>
      <c r="L164" s="261"/>
      <c r="M164" s="262"/>
      <c r="N164" s="263"/>
      <c r="O164" s="263"/>
      <c r="P164" s="263"/>
      <c r="Q164" s="263"/>
      <c r="R164" s="263"/>
      <c r="S164" s="263"/>
      <c r="T164" s="26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5" t="s">
        <v>133</v>
      </c>
      <c r="AU164" s="265" t="s">
        <v>86</v>
      </c>
      <c r="AV164" s="14" t="s">
        <v>131</v>
      </c>
      <c r="AW164" s="14" t="s">
        <v>32</v>
      </c>
      <c r="AX164" s="14" t="s">
        <v>84</v>
      </c>
      <c r="AY164" s="265" t="s">
        <v>124</v>
      </c>
    </row>
    <row r="165" s="2" customFormat="1" ht="24.15" customHeight="1">
      <c r="A165" s="37"/>
      <c r="B165" s="38"/>
      <c r="C165" s="218" t="s">
        <v>369</v>
      </c>
      <c r="D165" s="218" t="s">
        <v>127</v>
      </c>
      <c r="E165" s="219" t="s">
        <v>370</v>
      </c>
      <c r="F165" s="220" t="s">
        <v>371</v>
      </c>
      <c r="G165" s="221" t="s">
        <v>143</v>
      </c>
      <c r="H165" s="222">
        <v>56</v>
      </c>
      <c r="I165" s="223"/>
      <c r="J165" s="224">
        <f>ROUND(I165*H165,2)</f>
        <v>0</v>
      </c>
      <c r="K165" s="225"/>
      <c r="L165" s="43"/>
      <c r="M165" s="226" t="s">
        <v>1</v>
      </c>
      <c r="N165" s="227" t="s">
        <v>41</v>
      </c>
      <c r="O165" s="90"/>
      <c r="P165" s="228">
        <f>O165*H165</f>
        <v>0</v>
      </c>
      <c r="Q165" s="228">
        <v>0.00012999999999999999</v>
      </c>
      <c r="R165" s="228">
        <f>Q165*H165</f>
        <v>0.0072799999999999991</v>
      </c>
      <c r="S165" s="228">
        <v>0</v>
      </c>
      <c r="T165" s="22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0" t="s">
        <v>131</v>
      </c>
      <c r="AT165" s="230" t="s">
        <v>127</v>
      </c>
      <c r="AU165" s="230" t="s">
        <v>86</v>
      </c>
      <c r="AY165" s="16" t="s">
        <v>124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84</v>
      </c>
      <c r="BK165" s="231">
        <f>ROUND(I165*H165,2)</f>
        <v>0</v>
      </c>
      <c r="BL165" s="16" t="s">
        <v>131</v>
      </c>
      <c r="BM165" s="230" t="s">
        <v>372</v>
      </c>
    </row>
    <row r="166" s="13" customFormat="1">
      <c r="A166" s="13"/>
      <c r="B166" s="232"/>
      <c r="C166" s="233"/>
      <c r="D166" s="234" t="s">
        <v>133</v>
      </c>
      <c r="E166" s="235" t="s">
        <v>1</v>
      </c>
      <c r="F166" s="236" t="s">
        <v>373</v>
      </c>
      <c r="G166" s="233"/>
      <c r="H166" s="237">
        <v>40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133</v>
      </c>
      <c r="AU166" s="243" t="s">
        <v>86</v>
      </c>
      <c r="AV166" s="13" t="s">
        <v>86</v>
      </c>
      <c r="AW166" s="13" t="s">
        <v>32</v>
      </c>
      <c r="AX166" s="13" t="s">
        <v>76</v>
      </c>
      <c r="AY166" s="243" t="s">
        <v>124</v>
      </c>
    </row>
    <row r="167" s="13" customFormat="1">
      <c r="A167" s="13"/>
      <c r="B167" s="232"/>
      <c r="C167" s="233"/>
      <c r="D167" s="234" t="s">
        <v>133</v>
      </c>
      <c r="E167" s="235" t="s">
        <v>1</v>
      </c>
      <c r="F167" s="236" t="s">
        <v>374</v>
      </c>
      <c r="G167" s="233"/>
      <c r="H167" s="237">
        <v>16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133</v>
      </c>
      <c r="AU167" s="243" t="s">
        <v>86</v>
      </c>
      <c r="AV167" s="13" t="s">
        <v>86</v>
      </c>
      <c r="AW167" s="13" t="s">
        <v>32</v>
      </c>
      <c r="AX167" s="13" t="s">
        <v>76</v>
      </c>
      <c r="AY167" s="243" t="s">
        <v>124</v>
      </c>
    </row>
    <row r="168" s="14" customFormat="1">
      <c r="A168" s="14"/>
      <c r="B168" s="255"/>
      <c r="C168" s="256"/>
      <c r="D168" s="234" t="s">
        <v>133</v>
      </c>
      <c r="E168" s="257" t="s">
        <v>1</v>
      </c>
      <c r="F168" s="258" t="s">
        <v>221</v>
      </c>
      <c r="G168" s="256"/>
      <c r="H168" s="259">
        <v>56</v>
      </c>
      <c r="I168" s="260"/>
      <c r="J168" s="256"/>
      <c r="K168" s="256"/>
      <c r="L168" s="261"/>
      <c r="M168" s="262"/>
      <c r="N168" s="263"/>
      <c r="O168" s="263"/>
      <c r="P168" s="263"/>
      <c r="Q168" s="263"/>
      <c r="R168" s="263"/>
      <c r="S168" s="263"/>
      <c r="T168" s="26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5" t="s">
        <v>133</v>
      </c>
      <c r="AU168" s="265" t="s">
        <v>86</v>
      </c>
      <c r="AV168" s="14" t="s">
        <v>131</v>
      </c>
      <c r="AW168" s="14" t="s">
        <v>32</v>
      </c>
      <c r="AX168" s="14" t="s">
        <v>84</v>
      </c>
      <c r="AY168" s="265" t="s">
        <v>124</v>
      </c>
    </row>
    <row r="169" s="2" customFormat="1" ht="24.15" customHeight="1">
      <c r="A169" s="37"/>
      <c r="B169" s="38"/>
      <c r="C169" s="218" t="s">
        <v>373</v>
      </c>
      <c r="D169" s="218" t="s">
        <v>127</v>
      </c>
      <c r="E169" s="219" t="s">
        <v>375</v>
      </c>
      <c r="F169" s="220" t="s">
        <v>376</v>
      </c>
      <c r="G169" s="221" t="s">
        <v>130</v>
      </c>
      <c r="H169" s="222">
        <v>25.350000000000001</v>
      </c>
      <c r="I169" s="223"/>
      <c r="J169" s="224">
        <f>ROUND(I169*H169,2)</f>
        <v>0</v>
      </c>
      <c r="K169" s="225"/>
      <c r="L169" s="43"/>
      <c r="M169" s="226" t="s">
        <v>1</v>
      </c>
      <c r="N169" s="227" t="s">
        <v>41</v>
      </c>
      <c r="O169" s="90"/>
      <c r="P169" s="228">
        <f>O169*H169</f>
        <v>0</v>
      </c>
      <c r="Q169" s="228">
        <v>0.0016000000000000001</v>
      </c>
      <c r="R169" s="228">
        <f>Q169*H169</f>
        <v>0.040560000000000006</v>
      </c>
      <c r="S169" s="228">
        <v>0</v>
      </c>
      <c r="T169" s="22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0" t="s">
        <v>131</v>
      </c>
      <c r="AT169" s="230" t="s">
        <v>127</v>
      </c>
      <c r="AU169" s="230" t="s">
        <v>86</v>
      </c>
      <c r="AY169" s="16" t="s">
        <v>124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6" t="s">
        <v>84</v>
      </c>
      <c r="BK169" s="231">
        <f>ROUND(I169*H169,2)</f>
        <v>0</v>
      </c>
      <c r="BL169" s="16" t="s">
        <v>131</v>
      </c>
      <c r="BM169" s="230" t="s">
        <v>377</v>
      </c>
    </row>
    <row r="170" s="13" customFormat="1">
      <c r="A170" s="13"/>
      <c r="B170" s="232"/>
      <c r="C170" s="233"/>
      <c r="D170" s="234" t="s">
        <v>133</v>
      </c>
      <c r="E170" s="235" t="s">
        <v>1</v>
      </c>
      <c r="F170" s="236" t="s">
        <v>378</v>
      </c>
      <c r="G170" s="233"/>
      <c r="H170" s="237">
        <v>8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133</v>
      </c>
      <c r="AU170" s="243" t="s">
        <v>86</v>
      </c>
      <c r="AV170" s="13" t="s">
        <v>86</v>
      </c>
      <c r="AW170" s="13" t="s">
        <v>32</v>
      </c>
      <c r="AX170" s="13" t="s">
        <v>76</v>
      </c>
      <c r="AY170" s="243" t="s">
        <v>124</v>
      </c>
    </row>
    <row r="171" s="13" customFormat="1">
      <c r="A171" s="13"/>
      <c r="B171" s="232"/>
      <c r="C171" s="233"/>
      <c r="D171" s="234" t="s">
        <v>133</v>
      </c>
      <c r="E171" s="235" t="s">
        <v>1</v>
      </c>
      <c r="F171" s="236" t="s">
        <v>379</v>
      </c>
      <c r="G171" s="233"/>
      <c r="H171" s="237">
        <v>17.350000000000001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133</v>
      </c>
      <c r="AU171" s="243" t="s">
        <v>86</v>
      </c>
      <c r="AV171" s="13" t="s">
        <v>86</v>
      </c>
      <c r="AW171" s="13" t="s">
        <v>32</v>
      </c>
      <c r="AX171" s="13" t="s">
        <v>76</v>
      </c>
      <c r="AY171" s="243" t="s">
        <v>124</v>
      </c>
    </row>
    <row r="172" s="14" customFormat="1">
      <c r="A172" s="14"/>
      <c r="B172" s="255"/>
      <c r="C172" s="256"/>
      <c r="D172" s="234" t="s">
        <v>133</v>
      </c>
      <c r="E172" s="257" t="s">
        <v>1</v>
      </c>
      <c r="F172" s="258" t="s">
        <v>221</v>
      </c>
      <c r="G172" s="256"/>
      <c r="H172" s="259">
        <v>25.350000000000001</v>
      </c>
      <c r="I172" s="260"/>
      <c r="J172" s="256"/>
      <c r="K172" s="256"/>
      <c r="L172" s="261"/>
      <c r="M172" s="262"/>
      <c r="N172" s="263"/>
      <c r="O172" s="263"/>
      <c r="P172" s="263"/>
      <c r="Q172" s="263"/>
      <c r="R172" s="263"/>
      <c r="S172" s="263"/>
      <c r="T172" s="26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5" t="s">
        <v>133</v>
      </c>
      <c r="AU172" s="265" t="s">
        <v>86</v>
      </c>
      <c r="AV172" s="14" t="s">
        <v>131</v>
      </c>
      <c r="AW172" s="14" t="s">
        <v>32</v>
      </c>
      <c r="AX172" s="14" t="s">
        <v>84</v>
      </c>
      <c r="AY172" s="265" t="s">
        <v>124</v>
      </c>
    </row>
    <row r="173" s="2" customFormat="1" ht="16.5" customHeight="1">
      <c r="A173" s="37"/>
      <c r="B173" s="38"/>
      <c r="C173" s="218" t="s">
        <v>195</v>
      </c>
      <c r="D173" s="218" t="s">
        <v>127</v>
      </c>
      <c r="E173" s="219" t="s">
        <v>380</v>
      </c>
      <c r="F173" s="220" t="s">
        <v>381</v>
      </c>
      <c r="G173" s="221" t="s">
        <v>143</v>
      </c>
      <c r="H173" s="222">
        <v>386</v>
      </c>
      <c r="I173" s="223"/>
      <c r="J173" s="224">
        <f>ROUND(I173*H173,2)</f>
        <v>0</v>
      </c>
      <c r="K173" s="225"/>
      <c r="L173" s="43"/>
      <c r="M173" s="226" t="s">
        <v>1</v>
      </c>
      <c r="N173" s="227" t="s">
        <v>41</v>
      </c>
      <c r="O173" s="90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0" t="s">
        <v>131</v>
      </c>
      <c r="AT173" s="230" t="s">
        <v>127</v>
      </c>
      <c r="AU173" s="230" t="s">
        <v>86</v>
      </c>
      <c r="AY173" s="16" t="s">
        <v>124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6" t="s">
        <v>84</v>
      </c>
      <c r="BK173" s="231">
        <f>ROUND(I173*H173,2)</f>
        <v>0</v>
      </c>
      <c r="BL173" s="16" t="s">
        <v>131</v>
      </c>
      <c r="BM173" s="230" t="s">
        <v>382</v>
      </c>
    </row>
    <row r="174" s="13" customFormat="1">
      <c r="A174" s="13"/>
      <c r="B174" s="232"/>
      <c r="C174" s="233"/>
      <c r="D174" s="234" t="s">
        <v>133</v>
      </c>
      <c r="E174" s="235" t="s">
        <v>1</v>
      </c>
      <c r="F174" s="236" t="s">
        <v>383</v>
      </c>
      <c r="G174" s="233"/>
      <c r="H174" s="237">
        <v>386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133</v>
      </c>
      <c r="AU174" s="243" t="s">
        <v>86</v>
      </c>
      <c r="AV174" s="13" t="s">
        <v>86</v>
      </c>
      <c r="AW174" s="13" t="s">
        <v>32</v>
      </c>
      <c r="AX174" s="13" t="s">
        <v>84</v>
      </c>
      <c r="AY174" s="243" t="s">
        <v>124</v>
      </c>
    </row>
    <row r="175" s="2" customFormat="1" ht="33" customHeight="1">
      <c r="A175" s="37"/>
      <c r="B175" s="38"/>
      <c r="C175" s="218" t="s">
        <v>384</v>
      </c>
      <c r="D175" s="218" t="s">
        <v>127</v>
      </c>
      <c r="E175" s="219" t="s">
        <v>196</v>
      </c>
      <c r="F175" s="220" t="s">
        <v>197</v>
      </c>
      <c r="G175" s="221" t="s">
        <v>143</v>
      </c>
      <c r="H175" s="222">
        <v>105</v>
      </c>
      <c r="I175" s="223"/>
      <c r="J175" s="224">
        <f>ROUND(I175*H175,2)</f>
        <v>0</v>
      </c>
      <c r="K175" s="225"/>
      <c r="L175" s="43"/>
      <c r="M175" s="226" t="s">
        <v>1</v>
      </c>
      <c r="N175" s="227" t="s">
        <v>41</v>
      </c>
      <c r="O175" s="90"/>
      <c r="P175" s="228">
        <f>O175*H175</f>
        <v>0</v>
      </c>
      <c r="Q175" s="228">
        <v>0.11519</v>
      </c>
      <c r="R175" s="228">
        <f>Q175*H175</f>
        <v>12.094950000000001</v>
      </c>
      <c r="S175" s="228">
        <v>0</v>
      </c>
      <c r="T175" s="22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0" t="s">
        <v>131</v>
      </c>
      <c r="AT175" s="230" t="s">
        <v>127</v>
      </c>
      <c r="AU175" s="230" t="s">
        <v>86</v>
      </c>
      <c r="AY175" s="16" t="s">
        <v>124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6" t="s">
        <v>84</v>
      </c>
      <c r="BK175" s="231">
        <f>ROUND(I175*H175,2)</f>
        <v>0</v>
      </c>
      <c r="BL175" s="16" t="s">
        <v>131</v>
      </c>
      <c r="BM175" s="230" t="s">
        <v>385</v>
      </c>
    </row>
    <row r="176" s="13" customFormat="1">
      <c r="A176" s="13"/>
      <c r="B176" s="232"/>
      <c r="C176" s="233"/>
      <c r="D176" s="234" t="s">
        <v>133</v>
      </c>
      <c r="E176" s="235" t="s">
        <v>1</v>
      </c>
      <c r="F176" s="236" t="s">
        <v>320</v>
      </c>
      <c r="G176" s="233"/>
      <c r="H176" s="237">
        <v>105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133</v>
      </c>
      <c r="AU176" s="243" t="s">
        <v>86</v>
      </c>
      <c r="AV176" s="13" t="s">
        <v>86</v>
      </c>
      <c r="AW176" s="13" t="s">
        <v>32</v>
      </c>
      <c r="AX176" s="13" t="s">
        <v>84</v>
      </c>
      <c r="AY176" s="243" t="s">
        <v>124</v>
      </c>
    </row>
    <row r="177" s="2" customFormat="1" ht="16.5" customHeight="1">
      <c r="A177" s="37"/>
      <c r="B177" s="38"/>
      <c r="C177" s="244" t="s">
        <v>386</v>
      </c>
      <c r="D177" s="244" t="s">
        <v>152</v>
      </c>
      <c r="E177" s="245" t="s">
        <v>200</v>
      </c>
      <c r="F177" s="246" t="s">
        <v>201</v>
      </c>
      <c r="G177" s="247" t="s">
        <v>143</v>
      </c>
      <c r="H177" s="248">
        <v>100.8</v>
      </c>
      <c r="I177" s="249"/>
      <c r="J177" s="250">
        <f>ROUND(I177*H177,2)</f>
        <v>0</v>
      </c>
      <c r="K177" s="251"/>
      <c r="L177" s="252"/>
      <c r="M177" s="253" t="s">
        <v>1</v>
      </c>
      <c r="N177" s="254" t="s">
        <v>41</v>
      </c>
      <c r="O177" s="90"/>
      <c r="P177" s="228">
        <f>O177*H177</f>
        <v>0</v>
      </c>
      <c r="Q177" s="228">
        <v>0.10199999999999999</v>
      </c>
      <c r="R177" s="228">
        <f>Q177*H177</f>
        <v>10.281599999999999</v>
      </c>
      <c r="S177" s="228">
        <v>0</v>
      </c>
      <c r="T177" s="22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0" t="s">
        <v>156</v>
      </c>
      <c r="AT177" s="230" t="s">
        <v>152</v>
      </c>
      <c r="AU177" s="230" t="s">
        <v>86</v>
      </c>
      <c r="AY177" s="16" t="s">
        <v>124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6" t="s">
        <v>84</v>
      </c>
      <c r="BK177" s="231">
        <f>ROUND(I177*H177,2)</f>
        <v>0</v>
      </c>
      <c r="BL177" s="16" t="s">
        <v>131</v>
      </c>
      <c r="BM177" s="230" t="s">
        <v>387</v>
      </c>
    </row>
    <row r="178" s="13" customFormat="1">
      <c r="A178" s="13"/>
      <c r="B178" s="232"/>
      <c r="C178" s="233"/>
      <c r="D178" s="234" t="s">
        <v>133</v>
      </c>
      <c r="E178" s="235" t="s">
        <v>1</v>
      </c>
      <c r="F178" s="236" t="s">
        <v>388</v>
      </c>
      <c r="G178" s="233"/>
      <c r="H178" s="237">
        <v>100.8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133</v>
      </c>
      <c r="AU178" s="243" t="s">
        <v>86</v>
      </c>
      <c r="AV178" s="13" t="s">
        <v>86</v>
      </c>
      <c r="AW178" s="13" t="s">
        <v>32</v>
      </c>
      <c r="AX178" s="13" t="s">
        <v>84</v>
      </c>
      <c r="AY178" s="243" t="s">
        <v>124</v>
      </c>
    </row>
    <row r="179" s="2" customFormat="1" ht="24.15" customHeight="1">
      <c r="A179" s="37"/>
      <c r="B179" s="38"/>
      <c r="C179" s="244" t="s">
        <v>389</v>
      </c>
      <c r="D179" s="244" t="s">
        <v>152</v>
      </c>
      <c r="E179" s="245" t="s">
        <v>205</v>
      </c>
      <c r="F179" s="246" t="s">
        <v>206</v>
      </c>
      <c r="G179" s="247" t="s">
        <v>143</v>
      </c>
      <c r="H179" s="248">
        <v>9.4499999999999993</v>
      </c>
      <c r="I179" s="249"/>
      <c r="J179" s="250">
        <f>ROUND(I179*H179,2)</f>
        <v>0</v>
      </c>
      <c r="K179" s="251"/>
      <c r="L179" s="252"/>
      <c r="M179" s="253" t="s">
        <v>1</v>
      </c>
      <c r="N179" s="254" t="s">
        <v>41</v>
      </c>
      <c r="O179" s="90"/>
      <c r="P179" s="228">
        <f>O179*H179</f>
        <v>0</v>
      </c>
      <c r="Q179" s="228">
        <v>0.048300000000000003</v>
      </c>
      <c r="R179" s="228">
        <f>Q179*H179</f>
        <v>0.45643499999999998</v>
      </c>
      <c r="S179" s="228">
        <v>0</v>
      </c>
      <c r="T179" s="22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156</v>
      </c>
      <c r="AT179" s="230" t="s">
        <v>152</v>
      </c>
      <c r="AU179" s="230" t="s">
        <v>86</v>
      </c>
      <c r="AY179" s="16" t="s">
        <v>124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84</v>
      </c>
      <c r="BK179" s="231">
        <f>ROUND(I179*H179,2)</f>
        <v>0</v>
      </c>
      <c r="BL179" s="16" t="s">
        <v>131</v>
      </c>
      <c r="BM179" s="230" t="s">
        <v>390</v>
      </c>
    </row>
    <row r="180" s="13" customFormat="1">
      <c r="A180" s="13"/>
      <c r="B180" s="232"/>
      <c r="C180" s="233"/>
      <c r="D180" s="234" t="s">
        <v>133</v>
      </c>
      <c r="E180" s="235" t="s">
        <v>1</v>
      </c>
      <c r="F180" s="236" t="s">
        <v>391</v>
      </c>
      <c r="G180" s="233"/>
      <c r="H180" s="237">
        <v>9.4499999999999993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133</v>
      </c>
      <c r="AU180" s="243" t="s">
        <v>86</v>
      </c>
      <c r="AV180" s="13" t="s">
        <v>86</v>
      </c>
      <c r="AW180" s="13" t="s">
        <v>32</v>
      </c>
      <c r="AX180" s="13" t="s">
        <v>84</v>
      </c>
      <c r="AY180" s="243" t="s">
        <v>124</v>
      </c>
    </row>
    <row r="181" s="2" customFormat="1" ht="24.15" customHeight="1">
      <c r="A181" s="37"/>
      <c r="B181" s="38"/>
      <c r="C181" s="218" t="s">
        <v>392</v>
      </c>
      <c r="D181" s="218" t="s">
        <v>127</v>
      </c>
      <c r="E181" s="219" t="s">
        <v>210</v>
      </c>
      <c r="F181" s="220" t="s">
        <v>211</v>
      </c>
      <c r="G181" s="221" t="s">
        <v>143</v>
      </c>
      <c r="H181" s="222">
        <v>3</v>
      </c>
      <c r="I181" s="223"/>
      <c r="J181" s="224">
        <f>ROUND(I181*H181,2)</f>
        <v>0</v>
      </c>
      <c r="K181" s="225"/>
      <c r="L181" s="43"/>
      <c r="M181" s="226" t="s">
        <v>1</v>
      </c>
      <c r="N181" s="227" t="s">
        <v>41</v>
      </c>
      <c r="O181" s="90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0" t="s">
        <v>131</v>
      </c>
      <c r="AT181" s="230" t="s">
        <v>127</v>
      </c>
      <c r="AU181" s="230" t="s">
        <v>86</v>
      </c>
      <c r="AY181" s="16" t="s">
        <v>124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6" t="s">
        <v>84</v>
      </c>
      <c r="BK181" s="231">
        <f>ROUND(I181*H181,2)</f>
        <v>0</v>
      </c>
      <c r="BL181" s="16" t="s">
        <v>131</v>
      </c>
      <c r="BM181" s="230" t="s">
        <v>393</v>
      </c>
    </row>
    <row r="182" s="13" customFormat="1">
      <c r="A182" s="13"/>
      <c r="B182" s="232"/>
      <c r="C182" s="233"/>
      <c r="D182" s="234" t="s">
        <v>133</v>
      </c>
      <c r="E182" s="235" t="s">
        <v>1</v>
      </c>
      <c r="F182" s="236" t="s">
        <v>213</v>
      </c>
      <c r="G182" s="233"/>
      <c r="H182" s="237">
        <v>3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133</v>
      </c>
      <c r="AU182" s="243" t="s">
        <v>86</v>
      </c>
      <c r="AV182" s="13" t="s">
        <v>86</v>
      </c>
      <c r="AW182" s="13" t="s">
        <v>32</v>
      </c>
      <c r="AX182" s="13" t="s">
        <v>84</v>
      </c>
      <c r="AY182" s="243" t="s">
        <v>124</v>
      </c>
    </row>
    <row r="183" s="2" customFormat="1" ht="37.8" customHeight="1">
      <c r="A183" s="37"/>
      <c r="B183" s="38"/>
      <c r="C183" s="218" t="s">
        <v>7</v>
      </c>
      <c r="D183" s="218" t="s">
        <v>127</v>
      </c>
      <c r="E183" s="219" t="s">
        <v>215</v>
      </c>
      <c r="F183" s="220" t="s">
        <v>216</v>
      </c>
      <c r="G183" s="221" t="s">
        <v>217</v>
      </c>
      <c r="H183" s="222">
        <v>23.489999999999998</v>
      </c>
      <c r="I183" s="223"/>
      <c r="J183" s="224">
        <f>ROUND(I183*H183,2)</f>
        <v>0</v>
      </c>
      <c r="K183" s="225"/>
      <c r="L183" s="43"/>
      <c r="M183" s="226" t="s">
        <v>1</v>
      </c>
      <c r="N183" s="227" t="s">
        <v>41</v>
      </c>
      <c r="O183" s="90"/>
      <c r="P183" s="228">
        <f>O183*H183</f>
        <v>0</v>
      </c>
      <c r="Q183" s="228">
        <v>2.2563399999999998</v>
      </c>
      <c r="R183" s="228">
        <f>Q183*H183</f>
        <v>53.001426599999995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131</v>
      </c>
      <c r="AT183" s="230" t="s">
        <v>127</v>
      </c>
      <c r="AU183" s="230" t="s">
        <v>86</v>
      </c>
      <c r="AY183" s="16" t="s">
        <v>124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84</v>
      </c>
      <c r="BK183" s="231">
        <f>ROUND(I183*H183,2)</f>
        <v>0</v>
      </c>
      <c r="BL183" s="16" t="s">
        <v>131</v>
      </c>
      <c r="BM183" s="230" t="s">
        <v>394</v>
      </c>
    </row>
    <row r="184" s="13" customFormat="1">
      <c r="A184" s="13"/>
      <c r="B184" s="232"/>
      <c r="C184" s="233"/>
      <c r="D184" s="234" t="s">
        <v>133</v>
      </c>
      <c r="E184" s="235" t="s">
        <v>1</v>
      </c>
      <c r="F184" s="236" t="s">
        <v>316</v>
      </c>
      <c r="G184" s="233"/>
      <c r="H184" s="237">
        <v>9.4499999999999993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133</v>
      </c>
      <c r="AU184" s="243" t="s">
        <v>86</v>
      </c>
      <c r="AV184" s="13" t="s">
        <v>86</v>
      </c>
      <c r="AW184" s="13" t="s">
        <v>32</v>
      </c>
      <c r="AX184" s="13" t="s">
        <v>76</v>
      </c>
      <c r="AY184" s="243" t="s">
        <v>124</v>
      </c>
    </row>
    <row r="185" s="13" customFormat="1">
      <c r="A185" s="13"/>
      <c r="B185" s="232"/>
      <c r="C185" s="233"/>
      <c r="D185" s="234" t="s">
        <v>133</v>
      </c>
      <c r="E185" s="235" t="s">
        <v>1</v>
      </c>
      <c r="F185" s="236" t="s">
        <v>395</v>
      </c>
      <c r="G185" s="233"/>
      <c r="H185" s="237">
        <v>4.6799999999999997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133</v>
      </c>
      <c r="AU185" s="243" t="s">
        <v>86</v>
      </c>
      <c r="AV185" s="13" t="s">
        <v>86</v>
      </c>
      <c r="AW185" s="13" t="s">
        <v>32</v>
      </c>
      <c r="AX185" s="13" t="s">
        <v>76</v>
      </c>
      <c r="AY185" s="243" t="s">
        <v>124</v>
      </c>
    </row>
    <row r="186" s="13" customFormat="1">
      <c r="A186" s="13"/>
      <c r="B186" s="232"/>
      <c r="C186" s="233"/>
      <c r="D186" s="234" t="s">
        <v>133</v>
      </c>
      <c r="E186" s="235" t="s">
        <v>1</v>
      </c>
      <c r="F186" s="236" t="s">
        <v>396</v>
      </c>
      <c r="G186" s="233"/>
      <c r="H186" s="237">
        <v>9.3599999999999994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133</v>
      </c>
      <c r="AU186" s="243" t="s">
        <v>86</v>
      </c>
      <c r="AV186" s="13" t="s">
        <v>86</v>
      </c>
      <c r="AW186" s="13" t="s">
        <v>32</v>
      </c>
      <c r="AX186" s="13" t="s">
        <v>76</v>
      </c>
      <c r="AY186" s="243" t="s">
        <v>124</v>
      </c>
    </row>
    <row r="187" s="14" customFormat="1">
      <c r="A187" s="14"/>
      <c r="B187" s="255"/>
      <c r="C187" s="256"/>
      <c r="D187" s="234" t="s">
        <v>133</v>
      </c>
      <c r="E187" s="257" t="s">
        <v>1</v>
      </c>
      <c r="F187" s="258" t="s">
        <v>221</v>
      </c>
      <c r="G187" s="256"/>
      <c r="H187" s="259">
        <v>23.489999999999998</v>
      </c>
      <c r="I187" s="260"/>
      <c r="J187" s="256"/>
      <c r="K187" s="256"/>
      <c r="L187" s="261"/>
      <c r="M187" s="262"/>
      <c r="N187" s="263"/>
      <c r="O187" s="263"/>
      <c r="P187" s="263"/>
      <c r="Q187" s="263"/>
      <c r="R187" s="263"/>
      <c r="S187" s="263"/>
      <c r="T187" s="26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5" t="s">
        <v>133</v>
      </c>
      <c r="AU187" s="265" t="s">
        <v>86</v>
      </c>
      <c r="AV187" s="14" t="s">
        <v>131</v>
      </c>
      <c r="AW187" s="14" t="s">
        <v>32</v>
      </c>
      <c r="AX187" s="14" t="s">
        <v>84</v>
      </c>
      <c r="AY187" s="265" t="s">
        <v>124</v>
      </c>
    </row>
    <row r="188" s="2" customFormat="1" ht="16.5" customHeight="1">
      <c r="A188" s="37"/>
      <c r="B188" s="38"/>
      <c r="C188" s="218" t="s">
        <v>146</v>
      </c>
      <c r="D188" s="218" t="s">
        <v>127</v>
      </c>
      <c r="E188" s="219" t="s">
        <v>223</v>
      </c>
      <c r="F188" s="220" t="s">
        <v>224</v>
      </c>
      <c r="G188" s="221" t="s">
        <v>130</v>
      </c>
      <c r="H188" s="222">
        <v>1280</v>
      </c>
      <c r="I188" s="223"/>
      <c r="J188" s="224">
        <f>ROUND(I188*H188,2)</f>
        <v>0</v>
      </c>
      <c r="K188" s="225"/>
      <c r="L188" s="43"/>
      <c r="M188" s="226" t="s">
        <v>1</v>
      </c>
      <c r="N188" s="227" t="s">
        <v>41</v>
      </c>
      <c r="O188" s="90"/>
      <c r="P188" s="228">
        <f>O188*H188</f>
        <v>0</v>
      </c>
      <c r="Q188" s="228">
        <v>0</v>
      </c>
      <c r="R188" s="228">
        <f>Q188*H188</f>
        <v>0</v>
      </c>
      <c r="S188" s="228">
        <v>0.01</v>
      </c>
      <c r="T188" s="229">
        <f>S188*H188</f>
        <v>12.800000000000001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0" t="s">
        <v>131</v>
      </c>
      <c r="AT188" s="230" t="s">
        <v>127</v>
      </c>
      <c r="AU188" s="230" t="s">
        <v>86</v>
      </c>
      <c r="AY188" s="16" t="s">
        <v>124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6" t="s">
        <v>84</v>
      </c>
      <c r="BK188" s="231">
        <f>ROUND(I188*H188,2)</f>
        <v>0</v>
      </c>
      <c r="BL188" s="16" t="s">
        <v>131</v>
      </c>
      <c r="BM188" s="230" t="s">
        <v>397</v>
      </c>
    </row>
    <row r="189" s="13" customFormat="1">
      <c r="A189" s="13"/>
      <c r="B189" s="232"/>
      <c r="C189" s="233"/>
      <c r="D189" s="234" t="s">
        <v>133</v>
      </c>
      <c r="E189" s="235" t="s">
        <v>1</v>
      </c>
      <c r="F189" s="236" t="s">
        <v>318</v>
      </c>
      <c r="G189" s="233"/>
      <c r="H189" s="237">
        <v>1280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133</v>
      </c>
      <c r="AU189" s="243" t="s">
        <v>86</v>
      </c>
      <c r="AV189" s="13" t="s">
        <v>86</v>
      </c>
      <c r="AW189" s="13" t="s">
        <v>32</v>
      </c>
      <c r="AX189" s="13" t="s">
        <v>84</v>
      </c>
      <c r="AY189" s="243" t="s">
        <v>124</v>
      </c>
    </row>
    <row r="190" s="2" customFormat="1" ht="24.15" customHeight="1">
      <c r="A190" s="37"/>
      <c r="B190" s="38"/>
      <c r="C190" s="218" t="s">
        <v>151</v>
      </c>
      <c r="D190" s="218" t="s">
        <v>127</v>
      </c>
      <c r="E190" s="219" t="s">
        <v>227</v>
      </c>
      <c r="F190" s="220" t="s">
        <v>228</v>
      </c>
      <c r="G190" s="221" t="s">
        <v>130</v>
      </c>
      <c r="H190" s="222">
        <v>1280</v>
      </c>
      <c r="I190" s="223"/>
      <c r="J190" s="224">
        <f>ROUND(I190*H190,2)</f>
        <v>0</v>
      </c>
      <c r="K190" s="225"/>
      <c r="L190" s="43"/>
      <c r="M190" s="226" t="s">
        <v>1</v>
      </c>
      <c r="N190" s="227" t="s">
        <v>41</v>
      </c>
      <c r="O190" s="90"/>
      <c r="P190" s="228">
        <f>O190*H190</f>
        <v>0</v>
      </c>
      <c r="Q190" s="228">
        <v>0</v>
      </c>
      <c r="R190" s="228">
        <f>Q190*H190</f>
        <v>0</v>
      </c>
      <c r="S190" s="228">
        <v>0.02</v>
      </c>
      <c r="T190" s="229">
        <f>S190*H190</f>
        <v>25.600000000000001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0" t="s">
        <v>131</v>
      </c>
      <c r="AT190" s="230" t="s">
        <v>127</v>
      </c>
      <c r="AU190" s="230" t="s">
        <v>86</v>
      </c>
      <c r="AY190" s="16" t="s">
        <v>124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6" t="s">
        <v>84</v>
      </c>
      <c r="BK190" s="231">
        <f>ROUND(I190*H190,2)</f>
        <v>0</v>
      </c>
      <c r="BL190" s="16" t="s">
        <v>131</v>
      </c>
      <c r="BM190" s="230" t="s">
        <v>398</v>
      </c>
    </row>
    <row r="191" s="13" customFormat="1">
      <c r="A191" s="13"/>
      <c r="B191" s="232"/>
      <c r="C191" s="233"/>
      <c r="D191" s="234" t="s">
        <v>133</v>
      </c>
      <c r="E191" s="235" t="s">
        <v>1</v>
      </c>
      <c r="F191" s="236" t="s">
        <v>318</v>
      </c>
      <c r="G191" s="233"/>
      <c r="H191" s="237">
        <v>1280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133</v>
      </c>
      <c r="AU191" s="243" t="s">
        <v>86</v>
      </c>
      <c r="AV191" s="13" t="s">
        <v>86</v>
      </c>
      <c r="AW191" s="13" t="s">
        <v>32</v>
      </c>
      <c r="AX191" s="13" t="s">
        <v>84</v>
      </c>
      <c r="AY191" s="243" t="s">
        <v>124</v>
      </c>
    </row>
    <row r="192" s="2" customFormat="1" ht="24.15" customHeight="1">
      <c r="A192" s="37"/>
      <c r="B192" s="38"/>
      <c r="C192" s="218" t="s">
        <v>399</v>
      </c>
      <c r="D192" s="218" t="s">
        <v>127</v>
      </c>
      <c r="E192" s="219" t="s">
        <v>231</v>
      </c>
      <c r="F192" s="220" t="s">
        <v>232</v>
      </c>
      <c r="G192" s="221" t="s">
        <v>233</v>
      </c>
      <c r="H192" s="222">
        <v>7</v>
      </c>
      <c r="I192" s="223"/>
      <c r="J192" s="224">
        <f>ROUND(I192*H192,2)</f>
        <v>0</v>
      </c>
      <c r="K192" s="225"/>
      <c r="L192" s="43"/>
      <c r="M192" s="226" t="s">
        <v>1</v>
      </c>
      <c r="N192" s="227" t="s">
        <v>41</v>
      </c>
      <c r="O192" s="90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0" t="s">
        <v>131</v>
      </c>
      <c r="AT192" s="230" t="s">
        <v>127</v>
      </c>
      <c r="AU192" s="230" t="s">
        <v>86</v>
      </c>
      <c r="AY192" s="16" t="s">
        <v>124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6" t="s">
        <v>84</v>
      </c>
      <c r="BK192" s="231">
        <f>ROUND(I192*H192,2)</f>
        <v>0</v>
      </c>
      <c r="BL192" s="16" t="s">
        <v>131</v>
      </c>
      <c r="BM192" s="230" t="s">
        <v>400</v>
      </c>
    </row>
    <row r="193" s="13" customFormat="1">
      <c r="A193" s="13"/>
      <c r="B193" s="232"/>
      <c r="C193" s="233"/>
      <c r="D193" s="234" t="s">
        <v>133</v>
      </c>
      <c r="E193" s="235" t="s">
        <v>1</v>
      </c>
      <c r="F193" s="236" t="s">
        <v>401</v>
      </c>
      <c r="G193" s="233"/>
      <c r="H193" s="237">
        <v>7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133</v>
      </c>
      <c r="AU193" s="243" t="s">
        <v>86</v>
      </c>
      <c r="AV193" s="13" t="s">
        <v>86</v>
      </c>
      <c r="AW193" s="13" t="s">
        <v>32</v>
      </c>
      <c r="AX193" s="13" t="s">
        <v>84</v>
      </c>
      <c r="AY193" s="243" t="s">
        <v>124</v>
      </c>
    </row>
    <row r="194" s="2" customFormat="1" ht="24.15" customHeight="1">
      <c r="A194" s="37"/>
      <c r="B194" s="38"/>
      <c r="C194" s="218" t="s">
        <v>402</v>
      </c>
      <c r="D194" s="218" t="s">
        <v>127</v>
      </c>
      <c r="E194" s="219" t="s">
        <v>236</v>
      </c>
      <c r="F194" s="220" t="s">
        <v>237</v>
      </c>
      <c r="G194" s="221" t="s">
        <v>143</v>
      </c>
      <c r="H194" s="222">
        <v>52</v>
      </c>
      <c r="I194" s="223"/>
      <c r="J194" s="224">
        <f>ROUND(I194*H194,2)</f>
        <v>0</v>
      </c>
      <c r="K194" s="225"/>
      <c r="L194" s="43"/>
      <c r="M194" s="226" t="s">
        <v>1</v>
      </c>
      <c r="N194" s="227" t="s">
        <v>41</v>
      </c>
      <c r="O194" s="90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0" t="s">
        <v>131</v>
      </c>
      <c r="AT194" s="230" t="s">
        <v>127</v>
      </c>
      <c r="AU194" s="230" t="s">
        <v>86</v>
      </c>
      <c r="AY194" s="16" t="s">
        <v>124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6" t="s">
        <v>84</v>
      </c>
      <c r="BK194" s="231">
        <f>ROUND(I194*H194,2)</f>
        <v>0</v>
      </c>
      <c r="BL194" s="16" t="s">
        <v>131</v>
      </c>
      <c r="BM194" s="230" t="s">
        <v>403</v>
      </c>
    </row>
    <row r="195" s="13" customFormat="1">
      <c r="A195" s="13"/>
      <c r="B195" s="232"/>
      <c r="C195" s="233"/>
      <c r="D195" s="234" t="s">
        <v>133</v>
      </c>
      <c r="E195" s="235" t="s">
        <v>1</v>
      </c>
      <c r="F195" s="236" t="s">
        <v>330</v>
      </c>
      <c r="G195" s="233"/>
      <c r="H195" s="237">
        <v>52</v>
      </c>
      <c r="I195" s="238"/>
      <c r="J195" s="233"/>
      <c r="K195" s="233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133</v>
      </c>
      <c r="AU195" s="243" t="s">
        <v>86</v>
      </c>
      <c r="AV195" s="13" t="s">
        <v>86</v>
      </c>
      <c r="AW195" s="13" t="s">
        <v>32</v>
      </c>
      <c r="AX195" s="13" t="s">
        <v>84</v>
      </c>
      <c r="AY195" s="243" t="s">
        <v>124</v>
      </c>
    </row>
    <row r="196" s="2" customFormat="1" ht="21.75" customHeight="1">
      <c r="A196" s="37"/>
      <c r="B196" s="38"/>
      <c r="C196" s="218" t="s">
        <v>404</v>
      </c>
      <c r="D196" s="218" t="s">
        <v>127</v>
      </c>
      <c r="E196" s="219" t="s">
        <v>240</v>
      </c>
      <c r="F196" s="220" t="s">
        <v>241</v>
      </c>
      <c r="G196" s="221" t="s">
        <v>233</v>
      </c>
      <c r="H196" s="222">
        <v>7</v>
      </c>
      <c r="I196" s="223"/>
      <c r="J196" s="224">
        <f>ROUND(I196*H196,2)</f>
        <v>0</v>
      </c>
      <c r="K196" s="225"/>
      <c r="L196" s="43"/>
      <c r="M196" s="226" t="s">
        <v>1</v>
      </c>
      <c r="N196" s="227" t="s">
        <v>41</v>
      </c>
      <c r="O196" s="90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0" t="s">
        <v>131</v>
      </c>
      <c r="AT196" s="230" t="s">
        <v>127</v>
      </c>
      <c r="AU196" s="230" t="s">
        <v>86</v>
      </c>
      <c r="AY196" s="16" t="s">
        <v>124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6" t="s">
        <v>84</v>
      </c>
      <c r="BK196" s="231">
        <f>ROUND(I196*H196,2)</f>
        <v>0</v>
      </c>
      <c r="BL196" s="16" t="s">
        <v>131</v>
      </c>
      <c r="BM196" s="230" t="s">
        <v>405</v>
      </c>
    </row>
    <row r="197" s="13" customFormat="1">
      <c r="A197" s="13"/>
      <c r="B197" s="232"/>
      <c r="C197" s="233"/>
      <c r="D197" s="234" t="s">
        <v>133</v>
      </c>
      <c r="E197" s="235" t="s">
        <v>1</v>
      </c>
      <c r="F197" s="236" t="s">
        <v>401</v>
      </c>
      <c r="G197" s="233"/>
      <c r="H197" s="237">
        <v>7</v>
      </c>
      <c r="I197" s="238"/>
      <c r="J197" s="233"/>
      <c r="K197" s="233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133</v>
      </c>
      <c r="AU197" s="243" t="s">
        <v>86</v>
      </c>
      <c r="AV197" s="13" t="s">
        <v>86</v>
      </c>
      <c r="AW197" s="13" t="s">
        <v>32</v>
      </c>
      <c r="AX197" s="13" t="s">
        <v>84</v>
      </c>
      <c r="AY197" s="243" t="s">
        <v>124</v>
      </c>
    </row>
    <row r="198" s="2" customFormat="1" ht="24.15" customHeight="1">
      <c r="A198" s="37"/>
      <c r="B198" s="38"/>
      <c r="C198" s="218" t="s">
        <v>222</v>
      </c>
      <c r="D198" s="218" t="s">
        <v>127</v>
      </c>
      <c r="E198" s="219" t="s">
        <v>406</v>
      </c>
      <c r="F198" s="220" t="s">
        <v>407</v>
      </c>
      <c r="G198" s="221" t="s">
        <v>143</v>
      </c>
      <c r="H198" s="222">
        <v>52</v>
      </c>
      <c r="I198" s="223"/>
      <c r="J198" s="224">
        <f>ROUND(I198*H198,2)</f>
        <v>0</v>
      </c>
      <c r="K198" s="225"/>
      <c r="L198" s="43"/>
      <c r="M198" s="226" t="s">
        <v>1</v>
      </c>
      <c r="N198" s="227" t="s">
        <v>41</v>
      </c>
      <c r="O198" s="90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0" t="s">
        <v>131</v>
      </c>
      <c r="AT198" s="230" t="s">
        <v>127</v>
      </c>
      <c r="AU198" s="230" t="s">
        <v>86</v>
      </c>
      <c r="AY198" s="16" t="s">
        <v>124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6" t="s">
        <v>84</v>
      </c>
      <c r="BK198" s="231">
        <f>ROUND(I198*H198,2)</f>
        <v>0</v>
      </c>
      <c r="BL198" s="16" t="s">
        <v>131</v>
      </c>
      <c r="BM198" s="230" t="s">
        <v>408</v>
      </c>
    </row>
    <row r="199" s="2" customFormat="1" ht="24.15" customHeight="1">
      <c r="A199" s="37"/>
      <c r="B199" s="38"/>
      <c r="C199" s="218" t="s">
        <v>214</v>
      </c>
      <c r="D199" s="218" t="s">
        <v>127</v>
      </c>
      <c r="E199" s="219" t="s">
        <v>409</v>
      </c>
      <c r="F199" s="220" t="s">
        <v>410</v>
      </c>
      <c r="G199" s="221" t="s">
        <v>233</v>
      </c>
      <c r="H199" s="222">
        <v>1</v>
      </c>
      <c r="I199" s="223"/>
      <c r="J199" s="224">
        <f>ROUND(I199*H199,2)</f>
        <v>0</v>
      </c>
      <c r="K199" s="225"/>
      <c r="L199" s="43"/>
      <c r="M199" s="226" t="s">
        <v>1</v>
      </c>
      <c r="N199" s="227" t="s">
        <v>41</v>
      </c>
      <c r="O199" s="90"/>
      <c r="P199" s="228">
        <f>O199*H199</f>
        <v>0</v>
      </c>
      <c r="Q199" s="228">
        <v>0</v>
      </c>
      <c r="R199" s="228">
        <f>Q199*H199</f>
        <v>0</v>
      </c>
      <c r="S199" s="228">
        <v>0.0040000000000000001</v>
      </c>
      <c r="T199" s="229">
        <f>S199*H199</f>
        <v>0.0040000000000000001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0" t="s">
        <v>131</v>
      </c>
      <c r="AT199" s="230" t="s">
        <v>127</v>
      </c>
      <c r="AU199" s="230" t="s">
        <v>86</v>
      </c>
      <c r="AY199" s="16" t="s">
        <v>124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6" t="s">
        <v>84</v>
      </c>
      <c r="BK199" s="231">
        <f>ROUND(I199*H199,2)</f>
        <v>0</v>
      </c>
      <c r="BL199" s="16" t="s">
        <v>131</v>
      </c>
      <c r="BM199" s="230" t="s">
        <v>411</v>
      </c>
    </row>
    <row r="200" s="13" customFormat="1">
      <c r="A200" s="13"/>
      <c r="B200" s="232"/>
      <c r="C200" s="233"/>
      <c r="D200" s="234" t="s">
        <v>133</v>
      </c>
      <c r="E200" s="235" t="s">
        <v>1</v>
      </c>
      <c r="F200" s="236" t="s">
        <v>84</v>
      </c>
      <c r="G200" s="233"/>
      <c r="H200" s="237">
        <v>1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133</v>
      </c>
      <c r="AU200" s="243" t="s">
        <v>86</v>
      </c>
      <c r="AV200" s="13" t="s">
        <v>86</v>
      </c>
      <c r="AW200" s="13" t="s">
        <v>32</v>
      </c>
      <c r="AX200" s="13" t="s">
        <v>84</v>
      </c>
      <c r="AY200" s="243" t="s">
        <v>124</v>
      </c>
    </row>
    <row r="201" s="2" customFormat="1" ht="24.15" customHeight="1">
      <c r="A201" s="37"/>
      <c r="B201" s="38"/>
      <c r="C201" s="218" t="s">
        <v>412</v>
      </c>
      <c r="D201" s="218" t="s">
        <v>127</v>
      </c>
      <c r="E201" s="219" t="s">
        <v>413</v>
      </c>
      <c r="F201" s="220" t="s">
        <v>414</v>
      </c>
      <c r="G201" s="221" t="s">
        <v>233</v>
      </c>
      <c r="H201" s="222">
        <v>1</v>
      </c>
      <c r="I201" s="223"/>
      <c r="J201" s="224">
        <f>ROUND(I201*H201,2)</f>
        <v>0</v>
      </c>
      <c r="K201" s="225"/>
      <c r="L201" s="43"/>
      <c r="M201" s="226" t="s">
        <v>1</v>
      </c>
      <c r="N201" s="227" t="s">
        <v>41</v>
      </c>
      <c r="O201" s="90"/>
      <c r="P201" s="228">
        <f>O201*H201</f>
        <v>0</v>
      </c>
      <c r="Q201" s="228">
        <v>0</v>
      </c>
      <c r="R201" s="228">
        <f>Q201*H201</f>
        <v>0</v>
      </c>
      <c r="S201" s="228">
        <v>0.0050000000000000001</v>
      </c>
      <c r="T201" s="229">
        <f>S201*H201</f>
        <v>0.0050000000000000001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0" t="s">
        <v>131</v>
      </c>
      <c r="AT201" s="230" t="s">
        <v>127</v>
      </c>
      <c r="AU201" s="230" t="s">
        <v>86</v>
      </c>
      <c r="AY201" s="16" t="s">
        <v>124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6" t="s">
        <v>84</v>
      </c>
      <c r="BK201" s="231">
        <f>ROUND(I201*H201,2)</f>
        <v>0</v>
      </c>
      <c r="BL201" s="16" t="s">
        <v>131</v>
      </c>
      <c r="BM201" s="230" t="s">
        <v>415</v>
      </c>
    </row>
    <row r="202" s="13" customFormat="1">
      <c r="A202" s="13"/>
      <c r="B202" s="232"/>
      <c r="C202" s="233"/>
      <c r="D202" s="234" t="s">
        <v>133</v>
      </c>
      <c r="E202" s="235" t="s">
        <v>1</v>
      </c>
      <c r="F202" s="236" t="s">
        <v>84</v>
      </c>
      <c r="G202" s="233"/>
      <c r="H202" s="237">
        <v>1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133</v>
      </c>
      <c r="AU202" s="243" t="s">
        <v>86</v>
      </c>
      <c r="AV202" s="13" t="s">
        <v>86</v>
      </c>
      <c r="AW202" s="13" t="s">
        <v>32</v>
      </c>
      <c r="AX202" s="13" t="s">
        <v>84</v>
      </c>
      <c r="AY202" s="243" t="s">
        <v>124</v>
      </c>
    </row>
    <row r="203" s="12" customFormat="1" ht="22.8" customHeight="1">
      <c r="A203" s="12"/>
      <c r="B203" s="202"/>
      <c r="C203" s="203"/>
      <c r="D203" s="204" t="s">
        <v>75</v>
      </c>
      <c r="E203" s="216" t="s">
        <v>243</v>
      </c>
      <c r="F203" s="216" t="s">
        <v>244</v>
      </c>
      <c r="G203" s="203"/>
      <c r="H203" s="203"/>
      <c r="I203" s="206"/>
      <c r="J203" s="217">
        <f>BK203</f>
        <v>0</v>
      </c>
      <c r="K203" s="203"/>
      <c r="L203" s="208"/>
      <c r="M203" s="209"/>
      <c r="N203" s="210"/>
      <c r="O203" s="210"/>
      <c r="P203" s="211">
        <f>SUM(P204:P213)</f>
        <v>0</v>
      </c>
      <c r="Q203" s="210"/>
      <c r="R203" s="211">
        <f>SUM(R204:R213)</f>
        <v>0</v>
      </c>
      <c r="S203" s="210"/>
      <c r="T203" s="212">
        <f>SUM(T204:T213)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3" t="s">
        <v>84</v>
      </c>
      <c r="AT203" s="214" t="s">
        <v>75</v>
      </c>
      <c r="AU203" s="214" t="s">
        <v>84</v>
      </c>
      <c r="AY203" s="213" t="s">
        <v>124</v>
      </c>
      <c r="BK203" s="215">
        <f>SUM(BK204:BK213)</f>
        <v>0</v>
      </c>
    </row>
    <row r="204" s="2" customFormat="1" ht="21.75" customHeight="1">
      <c r="A204" s="37"/>
      <c r="B204" s="38"/>
      <c r="C204" s="218" t="s">
        <v>416</v>
      </c>
      <c r="D204" s="218" t="s">
        <v>127</v>
      </c>
      <c r="E204" s="219" t="s">
        <v>246</v>
      </c>
      <c r="F204" s="220" t="s">
        <v>247</v>
      </c>
      <c r="G204" s="221" t="s">
        <v>248</v>
      </c>
      <c r="H204" s="222">
        <v>213.03999999999999</v>
      </c>
      <c r="I204" s="223"/>
      <c r="J204" s="224">
        <f>ROUND(I204*H204,2)</f>
        <v>0</v>
      </c>
      <c r="K204" s="225"/>
      <c r="L204" s="43"/>
      <c r="M204" s="226" t="s">
        <v>1</v>
      </c>
      <c r="N204" s="227" t="s">
        <v>41</v>
      </c>
      <c r="O204" s="90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0" t="s">
        <v>131</v>
      </c>
      <c r="AT204" s="230" t="s">
        <v>127</v>
      </c>
      <c r="AU204" s="230" t="s">
        <v>86</v>
      </c>
      <c r="AY204" s="16" t="s">
        <v>124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6" t="s">
        <v>84</v>
      </c>
      <c r="BK204" s="231">
        <f>ROUND(I204*H204,2)</f>
        <v>0</v>
      </c>
      <c r="BL204" s="16" t="s">
        <v>131</v>
      </c>
      <c r="BM204" s="230" t="s">
        <v>417</v>
      </c>
    </row>
    <row r="205" s="13" customFormat="1">
      <c r="A205" s="13"/>
      <c r="B205" s="232"/>
      <c r="C205" s="233"/>
      <c r="D205" s="234" t="s">
        <v>133</v>
      </c>
      <c r="E205" s="235" t="s">
        <v>1</v>
      </c>
      <c r="F205" s="236" t="s">
        <v>418</v>
      </c>
      <c r="G205" s="233"/>
      <c r="H205" s="237">
        <v>213.03999999999999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133</v>
      </c>
      <c r="AU205" s="243" t="s">
        <v>86</v>
      </c>
      <c r="AV205" s="13" t="s">
        <v>86</v>
      </c>
      <c r="AW205" s="13" t="s">
        <v>32</v>
      </c>
      <c r="AX205" s="13" t="s">
        <v>84</v>
      </c>
      <c r="AY205" s="243" t="s">
        <v>124</v>
      </c>
    </row>
    <row r="206" s="2" customFormat="1" ht="24.15" customHeight="1">
      <c r="A206" s="37"/>
      <c r="B206" s="38"/>
      <c r="C206" s="218" t="s">
        <v>419</v>
      </c>
      <c r="D206" s="218" t="s">
        <v>127</v>
      </c>
      <c r="E206" s="219" t="s">
        <v>251</v>
      </c>
      <c r="F206" s="220" t="s">
        <v>252</v>
      </c>
      <c r="G206" s="221" t="s">
        <v>248</v>
      </c>
      <c r="H206" s="222">
        <v>1065.2000000000001</v>
      </c>
      <c r="I206" s="223"/>
      <c r="J206" s="224">
        <f>ROUND(I206*H206,2)</f>
        <v>0</v>
      </c>
      <c r="K206" s="225"/>
      <c r="L206" s="43"/>
      <c r="M206" s="226" t="s">
        <v>1</v>
      </c>
      <c r="N206" s="227" t="s">
        <v>41</v>
      </c>
      <c r="O206" s="90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0" t="s">
        <v>131</v>
      </c>
      <c r="AT206" s="230" t="s">
        <v>127</v>
      </c>
      <c r="AU206" s="230" t="s">
        <v>86</v>
      </c>
      <c r="AY206" s="16" t="s">
        <v>124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6" t="s">
        <v>84</v>
      </c>
      <c r="BK206" s="231">
        <f>ROUND(I206*H206,2)</f>
        <v>0</v>
      </c>
      <c r="BL206" s="16" t="s">
        <v>131</v>
      </c>
      <c r="BM206" s="230" t="s">
        <v>420</v>
      </c>
    </row>
    <row r="207" s="13" customFormat="1">
      <c r="A207" s="13"/>
      <c r="B207" s="232"/>
      <c r="C207" s="233"/>
      <c r="D207" s="234" t="s">
        <v>133</v>
      </c>
      <c r="E207" s="235" t="s">
        <v>1</v>
      </c>
      <c r="F207" s="236" t="s">
        <v>421</v>
      </c>
      <c r="G207" s="233"/>
      <c r="H207" s="237">
        <v>1065.2000000000001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133</v>
      </c>
      <c r="AU207" s="243" t="s">
        <v>86</v>
      </c>
      <c r="AV207" s="13" t="s">
        <v>86</v>
      </c>
      <c r="AW207" s="13" t="s">
        <v>32</v>
      </c>
      <c r="AX207" s="13" t="s">
        <v>84</v>
      </c>
      <c r="AY207" s="243" t="s">
        <v>124</v>
      </c>
    </row>
    <row r="208" s="2" customFormat="1" ht="37.8" customHeight="1">
      <c r="A208" s="37"/>
      <c r="B208" s="38"/>
      <c r="C208" s="218" t="s">
        <v>171</v>
      </c>
      <c r="D208" s="218" t="s">
        <v>127</v>
      </c>
      <c r="E208" s="219" t="s">
        <v>256</v>
      </c>
      <c r="F208" s="220" t="s">
        <v>257</v>
      </c>
      <c r="G208" s="221" t="s">
        <v>248</v>
      </c>
      <c r="H208" s="222">
        <v>27.486000000000001</v>
      </c>
      <c r="I208" s="223"/>
      <c r="J208" s="224">
        <f>ROUND(I208*H208,2)</f>
        <v>0</v>
      </c>
      <c r="K208" s="225"/>
      <c r="L208" s="43"/>
      <c r="M208" s="226" t="s">
        <v>1</v>
      </c>
      <c r="N208" s="227" t="s">
        <v>41</v>
      </c>
      <c r="O208" s="90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0" t="s">
        <v>131</v>
      </c>
      <c r="AT208" s="230" t="s">
        <v>127</v>
      </c>
      <c r="AU208" s="230" t="s">
        <v>86</v>
      </c>
      <c r="AY208" s="16" t="s">
        <v>124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6" t="s">
        <v>84</v>
      </c>
      <c r="BK208" s="231">
        <f>ROUND(I208*H208,2)</f>
        <v>0</v>
      </c>
      <c r="BL208" s="16" t="s">
        <v>131</v>
      </c>
      <c r="BM208" s="230" t="s">
        <v>422</v>
      </c>
    </row>
    <row r="209" s="13" customFormat="1">
      <c r="A209" s="13"/>
      <c r="B209" s="232"/>
      <c r="C209" s="233"/>
      <c r="D209" s="234" t="s">
        <v>133</v>
      </c>
      <c r="E209" s="235" t="s">
        <v>1</v>
      </c>
      <c r="F209" s="236" t="s">
        <v>423</v>
      </c>
      <c r="G209" s="233"/>
      <c r="H209" s="237">
        <v>27.486000000000001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133</v>
      </c>
      <c r="AU209" s="243" t="s">
        <v>86</v>
      </c>
      <c r="AV209" s="13" t="s">
        <v>86</v>
      </c>
      <c r="AW209" s="13" t="s">
        <v>32</v>
      </c>
      <c r="AX209" s="13" t="s">
        <v>84</v>
      </c>
      <c r="AY209" s="243" t="s">
        <v>124</v>
      </c>
    </row>
    <row r="210" s="2" customFormat="1" ht="33" customHeight="1">
      <c r="A210" s="37"/>
      <c r="B210" s="38"/>
      <c r="C210" s="218" t="s">
        <v>175</v>
      </c>
      <c r="D210" s="218" t="s">
        <v>127</v>
      </c>
      <c r="E210" s="219" t="s">
        <v>261</v>
      </c>
      <c r="F210" s="220" t="s">
        <v>262</v>
      </c>
      <c r="G210" s="221" t="s">
        <v>248</v>
      </c>
      <c r="H210" s="222">
        <v>147.19999999999999</v>
      </c>
      <c r="I210" s="223"/>
      <c r="J210" s="224">
        <f>ROUND(I210*H210,2)</f>
        <v>0</v>
      </c>
      <c r="K210" s="225"/>
      <c r="L210" s="43"/>
      <c r="M210" s="226" t="s">
        <v>1</v>
      </c>
      <c r="N210" s="227" t="s">
        <v>41</v>
      </c>
      <c r="O210" s="90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0" t="s">
        <v>131</v>
      </c>
      <c r="AT210" s="230" t="s">
        <v>127</v>
      </c>
      <c r="AU210" s="230" t="s">
        <v>86</v>
      </c>
      <c r="AY210" s="16" t="s">
        <v>124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6" t="s">
        <v>84</v>
      </c>
      <c r="BK210" s="231">
        <f>ROUND(I210*H210,2)</f>
        <v>0</v>
      </c>
      <c r="BL210" s="16" t="s">
        <v>131</v>
      </c>
      <c r="BM210" s="230" t="s">
        <v>424</v>
      </c>
    </row>
    <row r="211" s="13" customFormat="1">
      <c r="A211" s="13"/>
      <c r="B211" s="232"/>
      <c r="C211" s="233"/>
      <c r="D211" s="234" t="s">
        <v>133</v>
      </c>
      <c r="E211" s="235" t="s">
        <v>1</v>
      </c>
      <c r="F211" s="236" t="s">
        <v>425</v>
      </c>
      <c r="G211" s="233"/>
      <c r="H211" s="237">
        <v>147.19999999999999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133</v>
      </c>
      <c r="AU211" s="243" t="s">
        <v>86</v>
      </c>
      <c r="AV211" s="13" t="s">
        <v>86</v>
      </c>
      <c r="AW211" s="13" t="s">
        <v>32</v>
      </c>
      <c r="AX211" s="13" t="s">
        <v>84</v>
      </c>
      <c r="AY211" s="243" t="s">
        <v>124</v>
      </c>
    </row>
    <row r="212" s="2" customFormat="1" ht="24.15" customHeight="1">
      <c r="A212" s="37"/>
      <c r="B212" s="38"/>
      <c r="C212" s="218" t="s">
        <v>189</v>
      </c>
      <c r="D212" s="218" t="s">
        <v>127</v>
      </c>
      <c r="E212" s="219" t="s">
        <v>266</v>
      </c>
      <c r="F212" s="220" t="s">
        <v>267</v>
      </c>
      <c r="G212" s="221" t="s">
        <v>248</v>
      </c>
      <c r="H212" s="222">
        <v>38.408999999999999</v>
      </c>
      <c r="I212" s="223"/>
      <c r="J212" s="224">
        <f>ROUND(I212*H212,2)</f>
        <v>0</v>
      </c>
      <c r="K212" s="225"/>
      <c r="L212" s="43"/>
      <c r="M212" s="226" t="s">
        <v>1</v>
      </c>
      <c r="N212" s="227" t="s">
        <v>41</v>
      </c>
      <c r="O212" s="90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0" t="s">
        <v>131</v>
      </c>
      <c r="AT212" s="230" t="s">
        <v>127</v>
      </c>
      <c r="AU212" s="230" t="s">
        <v>86</v>
      </c>
      <c r="AY212" s="16" t="s">
        <v>124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6" t="s">
        <v>84</v>
      </c>
      <c r="BK212" s="231">
        <f>ROUND(I212*H212,2)</f>
        <v>0</v>
      </c>
      <c r="BL212" s="16" t="s">
        <v>131</v>
      </c>
      <c r="BM212" s="230" t="s">
        <v>426</v>
      </c>
    </row>
    <row r="213" s="13" customFormat="1">
      <c r="A213" s="13"/>
      <c r="B213" s="232"/>
      <c r="C213" s="233"/>
      <c r="D213" s="234" t="s">
        <v>133</v>
      </c>
      <c r="E213" s="235" t="s">
        <v>1</v>
      </c>
      <c r="F213" s="236" t="s">
        <v>427</v>
      </c>
      <c r="G213" s="233"/>
      <c r="H213" s="237">
        <v>38.408999999999999</v>
      </c>
      <c r="I213" s="238"/>
      <c r="J213" s="233"/>
      <c r="K213" s="233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133</v>
      </c>
      <c r="AU213" s="243" t="s">
        <v>86</v>
      </c>
      <c r="AV213" s="13" t="s">
        <v>86</v>
      </c>
      <c r="AW213" s="13" t="s">
        <v>32</v>
      </c>
      <c r="AX213" s="13" t="s">
        <v>84</v>
      </c>
      <c r="AY213" s="243" t="s">
        <v>124</v>
      </c>
    </row>
    <row r="214" s="12" customFormat="1" ht="22.8" customHeight="1">
      <c r="A214" s="12"/>
      <c r="B214" s="202"/>
      <c r="C214" s="203"/>
      <c r="D214" s="204" t="s">
        <v>75</v>
      </c>
      <c r="E214" s="216" t="s">
        <v>270</v>
      </c>
      <c r="F214" s="216" t="s">
        <v>271</v>
      </c>
      <c r="G214" s="203"/>
      <c r="H214" s="203"/>
      <c r="I214" s="206"/>
      <c r="J214" s="217">
        <f>BK214</f>
        <v>0</v>
      </c>
      <c r="K214" s="203"/>
      <c r="L214" s="208"/>
      <c r="M214" s="209"/>
      <c r="N214" s="210"/>
      <c r="O214" s="210"/>
      <c r="P214" s="211">
        <f>SUM(P215:P218)</f>
        <v>0</v>
      </c>
      <c r="Q214" s="210"/>
      <c r="R214" s="211">
        <f>SUM(R215:R218)</f>
        <v>0</v>
      </c>
      <c r="S214" s="210"/>
      <c r="T214" s="212">
        <f>SUM(T215:T218)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3" t="s">
        <v>84</v>
      </c>
      <c r="AT214" s="214" t="s">
        <v>75</v>
      </c>
      <c r="AU214" s="214" t="s">
        <v>84</v>
      </c>
      <c r="AY214" s="213" t="s">
        <v>124</v>
      </c>
      <c r="BK214" s="215">
        <f>SUM(BK215:BK218)</f>
        <v>0</v>
      </c>
    </row>
    <row r="215" s="2" customFormat="1" ht="33" customHeight="1">
      <c r="A215" s="37"/>
      <c r="B215" s="38"/>
      <c r="C215" s="218" t="s">
        <v>362</v>
      </c>
      <c r="D215" s="218" t="s">
        <v>127</v>
      </c>
      <c r="E215" s="219" t="s">
        <v>273</v>
      </c>
      <c r="F215" s="220" t="s">
        <v>274</v>
      </c>
      <c r="G215" s="221" t="s">
        <v>248</v>
      </c>
      <c r="H215" s="222">
        <v>302.23399999999998</v>
      </c>
      <c r="I215" s="223"/>
      <c r="J215" s="224">
        <f>ROUND(I215*H215,2)</f>
        <v>0</v>
      </c>
      <c r="K215" s="225"/>
      <c r="L215" s="43"/>
      <c r="M215" s="226" t="s">
        <v>1</v>
      </c>
      <c r="N215" s="227" t="s">
        <v>41</v>
      </c>
      <c r="O215" s="90"/>
      <c r="P215" s="228">
        <f>O215*H215</f>
        <v>0</v>
      </c>
      <c r="Q215" s="228">
        <v>0</v>
      </c>
      <c r="R215" s="228">
        <f>Q215*H215</f>
        <v>0</v>
      </c>
      <c r="S215" s="228">
        <v>0</v>
      </c>
      <c r="T215" s="229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0" t="s">
        <v>131</v>
      </c>
      <c r="AT215" s="230" t="s">
        <v>127</v>
      </c>
      <c r="AU215" s="230" t="s">
        <v>86</v>
      </c>
      <c r="AY215" s="16" t="s">
        <v>124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6" t="s">
        <v>84</v>
      </c>
      <c r="BK215" s="231">
        <f>ROUND(I215*H215,2)</f>
        <v>0</v>
      </c>
      <c r="BL215" s="16" t="s">
        <v>131</v>
      </c>
      <c r="BM215" s="230" t="s">
        <v>428</v>
      </c>
    </row>
    <row r="216" s="13" customFormat="1">
      <c r="A216" s="13"/>
      <c r="B216" s="232"/>
      <c r="C216" s="233"/>
      <c r="D216" s="234" t="s">
        <v>133</v>
      </c>
      <c r="E216" s="235" t="s">
        <v>1</v>
      </c>
      <c r="F216" s="236" t="s">
        <v>429</v>
      </c>
      <c r="G216" s="233"/>
      <c r="H216" s="237">
        <v>302.23399999999998</v>
      </c>
      <c r="I216" s="238"/>
      <c r="J216" s="233"/>
      <c r="K216" s="233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133</v>
      </c>
      <c r="AU216" s="243" t="s">
        <v>86</v>
      </c>
      <c r="AV216" s="13" t="s">
        <v>86</v>
      </c>
      <c r="AW216" s="13" t="s">
        <v>32</v>
      </c>
      <c r="AX216" s="13" t="s">
        <v>84</v>
      </c>
      <c r="AY216" s="243" t="s">
        <v>124</v>
      </c>
    </row>
    <row r="217" s="2" customFormat="1" ht="33" customHeight="1">
      <c r="A217" s="37"/>
      <c r="B217" s="38"/>
      <c r="C217" s="218" t="s">
        <v>430</v>
      </c>
      <c r="D217" s="218" t="s">
        <v>127</v>
      </c>
      <c r="E217" s="219" t="s">
        <v>278</v>
      </c>
      <c r="F217" s="220" t="s">
        <v>279</v>
      </c>
      <c r="G217" s="221" t="s">
        <v>248</v>
      </c>
      <c r="H217" s="222">
        <v>302.23399999999998</v>
      </c>
      <c r="I217" s="223"/>
      <c r="J217" s="224">
        <f>ROUND(I217*H217,2)</f>
        <v>0</v>
      </c>
      <c r="K217" s="225"/>
      <c r="L217" s="43"/>
      <c r="M217" s="226" t="s">
        <v>1</v>
      </c>
      <c r="N217" s="227" t="s">
        <v>41</v>
      </c>
      <c r="O217" s="90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0" t="s">
        <v>131</v>
      </c>
      <c r="AT217" s="230" t="s">
        <v>127</v>
      </c>
      <c r="AU217" s="230" t="s">
        <v>86</v>
      </c>
      <c r="AY217" s="16" t="s">
        <v>124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6" t="s">
        <v>84</v>
      </c>
      <c r="BK217" s="231">
        <f>ROUND(I217*H217,2)</f>
        <v>0</v>
      </c>
      <c r="BL217" s="16" t="s">
        <v>131</v>
      </c>
      <c r="BM217" s="230" t="s">
        <v>431</v>
      </c>
    </row>
    <row r="218" s="13" customFormat="1">
      <c r="A218" s="13"/>
      <c r="B218" s="232"/>
      <c r="C218" s="233"/>
      <c r="D218" s="234" t="s">
        <v>133</v>
      </c>
      <c r="E218" s="235" t="s">
        <v>1</v>
      </c>
      <c r="F218" s="236" t="s">
        <v>429</v>
      </c>
      <c r="G218" s="233"/>
      <c r="H218" s="237">
        <v>302.23399999999998</v>
      </c>
      <c r="I218" s="238"/>
      <c r="J218" s="233"/>
      <c r="K218" s="233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133</v>
      </c>
      <c r="AU218" s="243" t="s">
        <v>86</v>
      </c>
      <c r="AV218" s="13" t="s">
        <v>86</v>
      </c>
      <c r="AW218" s="13" t="s">
        <v>32</v>
      </c>
      <c r="AX218" s="13" t="s">
        <v>84</v>
      </c>
      <c r="AY218" s="243" t="s">
        <v>124</v>
      </c>
    </row>
    <row r="219" s="12" customFormat="1" ht="25.92" customHeight="1">
      <c r="A219" s="12"/>
      <c r="B219" s="202"/>
      <c r="C219" s="203"/>
      <c r="D219" s="204" t="s">
        <v>75</v>
      </c>
      <c r="E219" s="205" t="s">
        <v>281</v>
      </c>
      <c r="F219" s="205" t="s">
        <v>282</v>
      </c>
      <c r="G219" s="203"/>
      <c r="H219" s="203"/>
      <c r="I219" s="206"/>
      <c r="J219" s="207">
        <f>BK219</f>
        <v>0</v>
      </c>
      <c r="K219" s="203"/>
      <c r="L219" s="208"/>
      <c r="M219" s="209"/>
      <c r="N219" s="210"/>
      <c r="O219" s="210"/>
      <c r="P219" s="211">
        <f>P220+P222+P224+P227</f>
        <v>0</v>
      </c>
      <c r="Q219" s="210"/>
      <c r="R219" s="211">
        <f>R220+R222+R224+R227</f>
        <v>0</v>
      </c>
      <c r="S219" s="210"/>
      <c r="T219" s="212">
        <f>T220+T222+T224+T227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3" t="s">
        <v>159</v>
      </c>
      <c r="AT219" s="214" t="s">
        <v>75</v>
      </c>
      <c r="AU219" s="214" t="s">
        <v>76</v>
      </c>
      <c r="AY219" s="213" t="s">
        <v>124</v>
      </c>
      <c r="BK219" s="215">
        <f>BK220+BK222+BK224+BK227</f>
        <v>0</v>
      </c>
    </row>
    <row r="220" s="12" customFormat="1" ht="22.8" customHeight="1">
      <c r="A220" s="12"/>
      <c r="B220" s="202"/>
      <c r="C220" s="203"/>
      <c r="D220" s="204" t="s">
        <v>75</v>
      </c>
      <c r="E220" s="216" t="s">
        <v>283</v>
      </c>
      <c r="F220" s="216" t="s">
        <v>284</v>
      </c>
      <c r="G220" s="203"/>
      <c r="H220" s="203"/>
      <c r="I220" s="206"/>
      <c r="J220" s="217">
        <f>BK220</f>
        <v>0</v>
      </c>
      <c r="K220" s="203"/>
      <c r="L220" s="208"/>
      <c r="M220" s="209"/>
      <c r="N220" s="210"/>
      <c r="O220" s="210"/>
      <c r="P220" s="211">
        <f>P221</f>
        <v>0</v>
      </c>
      <c r="Q220" s="210"/>
      <c r="R220" s="211">
        <f>R221</f>
        <v>0</v>
      </c>
      <c r="S220" s="210"/>
      <c r="T220" s="212">
        <f>T221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3" t="s">
        <v>159</v>
      </c>
      <c r="AT220" s="214" t="s">
        <v>75</v>
      </c>
      <c r="AU220" s="214" t="s">
        <v>84</v>
      </c>
      <c r="AY220" s="213" t="s">
        <v>124</v>
      </c>
      <c r="BK220" s="215">
        <f>BK221</f>
        <v>0</v>
      </c>
    </row>
    <row r="221" s="2" customFormat="1" ht="24.15" customHeight="1">
      <c r="A221" s="37"/>
      <c r="B221" s="38"/>
      <c r="C221" s="218" t="s">
        <v>432</v>
      </c>
      <c r="D221" s="218" t="s">
        <v>127</v>
      </c>
      <c r="E221" s="219" t="s">
        <v>286</v>
      </c>
      <c r="F221" s="220" t="s">
        <v>287</v>
      </c>
      <c r="G221" s="221" t="s">
        <v>288</v>
      </c>
      <c r="H221" s="222">
        <v>1</v>
      </c>
      <c r="I221" s="223"/>
      <c r="J221" s="224">
        <f>ROUND(I221*H221,2)</f>
        <v>0</v>
      </c>
      <c r="K221" s="225"/>
      <c r="L221" s="43"/>
      <c r="M221" s="226" t="s">
        <v>1</v>
      </c>
      <c r="N221" s="227" t="s">
        <v>41</v>
      </c>
      <c r="O221" s="90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0" t="s">
        <v>289</v>
      </c>
      <c r="AT221" s="230" t="s">
        <v>127</v>
      </c>
      <c r="AU221" s="230" t="s">
        <v>86</v>
      </c>
      <c r="AY221" s="16" t="s">
        <v>124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6" t="s">
        <v>84</v>
      </c>
      <c r="BK221" s="231">
        <f>ROUND(I221*H221,2)</f>
        <v>0</v>
      </c>
      <c r="BL221" s="16" t="s">
        <v>289</v>
      </c>
      <c r="BM221" s="230" t="s">
        <v>433</v>
      </c>
    </row>
    <row r="222" s="12" customFormat="1" ht="22.8" customHeight="1">
      <c r="A222" s="12"/>
      <c r="B222" s="202"/>
      <c r="C222" s="203"/>
      <c r="D222" s="204" t="s">
        <v>75</v>
      </c>
      <c r="E222" s="216" t="s">
        <v>291</v>
      </c>
      <c r="F222" s="216" t="s">
        <v>292</v>
      </c>
      <c r="G222" s="203"/>
      <c r="H222" s="203"/>
      <c r="I222" s="206"/>
      <c r="J222" s="217">
        <f>BK222</f>
        <v>0</v>
      </c>
      <c r="K222" s="203"/>
      <c r="L222" s="208"/>
      <c r="M222" s="209"/>
      <c r="N222" s="210"/>
      <c r="O222" s="210"/>
      <c r="P222" s="211">
        <f>P223</f>
        <v>0</v>
      </c>
      <c r="Q222" s="210"/>
      <c r="R222" s="211">
        <f>R223</f>
        <v>0</v>
      </c>
      <c r="S222" s="210"/>
      <c r="T222" s="212">
        <f>T223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3" t="s">
        <v>159</v>
      </c>
      <c r="AT222" s="214" t="s">
        <v>75</v>
      </c>
      <c r="AU222" s="214" t="s">
        <v>84</v>
      </c>
      <c r="AY222" s="213" t="s">
        <v>124</v>
      </c>
      <c r="BK222" s="215">
        <f>BK223</f>
        <v>0</v>
      </c>
    </row>
    <row r="223" s="2" customFormat="1" ht="24.15" customHeight="1">
      <c r="A223" s="37"/>
      <c r="B223" s="38"/>
      <c r="C223" s="218" t="s">
        <v>434</v>
      </c>
      <c r="D223" s="218" t="s">
        <v>127</v>
      </c>
      <c r="E223" s="219" t="s">
        <v>294</v>
      </c>
      <c r="F223" s="220" t="s">
        <v>295</v>
      </c>
      <c r="G223" s="221" t="s">
        <v>288</v>
      </c>
      <c r="H223" s="222">
        <v>1</v>
      </c>
      <c r="I223" s="223"/>
      <c r="J223" s="224">
        <f>ROUND(I223*H223,2)</f>
        <v>0</v>
      </c>
      <c r="K223" s="225"/>
      <c r="L223" s="43"/>
      <c r="M223" s="226" t="s">
        <v>1</v>
      </c>
      <c r="N223" s="227" t="s">
        <v>41</v>
      </c>
      <c r="O223" s="90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0" t="s">
        <v>289</v>
      </c>
      <c r="AT223" s="230" t="s">
        <v>127</v>
      </c>
      <c r="AU223" s="230" t="s">
        <v>86</v>
      </c>
      <c r="AY223" s="16" t="s">
        <v>124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6" t="s">
        <v>84</v>
      </c>
      <c r="BK223" s="231">
        <f>ROUND(I223*H223,2)</f>
        <v>0</v>
      </c>
      <c r="BL223" s="16" t="s">
        <v>289</v>
      </c>
      <c r="BM223" s="230" t="s">
        <v>435</v>
      </c>
    </row>
    <row r="224" s="12" customFormat="1" ht="22.8" customHeight="1">
      <c r="A224" s="12"/>
      <c r="B224" s="202"/>
      <c r="C224" s="203"/>
      <c r="D224" s="204" t="s">
        <v>75</v>
      </c>
      <c r="E224" s="216" t="s">
        <v>297</v>
      </c>
      <c r="F224" s="216" t="s">
        <v>298</v>
      </c>
      <c r="G224" s="203"/>
      <c r="H224" s="203"/>
      <c r="I224" s="206"/>
      <c r="J224" s="217">
        <f>BK224</f>
        <v>0</v>
      </c>
      <c r="K224" s="203"/>
      <c r="L224" s="208"/>
      <c r="M224" s="209"/>
      <c r="N224" s="210"/>
      <c r="O224" s="210"/>
      <c r="P224" s="211">
        <f>SUM(P225:P226)</f>
        <v>0</v>
      </c>
      <c r="Q224" s="210"/>
      <c r="R224" s="211">
        <f>SUM(R225:R226)</f>
        <v>0</v>
      </c>
      <c r="S224" s="210"/>
      <c r="T224" s="212">
        <f>SUM(T225:T226)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3" t="s">
        <v>159</v>
      </c>
      <c r="AT224" s="214" t="s">
        <v>75</v>
      </c>
      <c r="AU224" s="214" t="s">
        <v>84</v>
      </c>
      <c r="AY224" s="213" t="s">
        <v>124</v>
      </c>
      <c r="BK224" s="215">
        <f>SUM(BK225:BK226)</f>
        <v>0</v>
      </c>
    </row>
    <row r="225" s="2" customFormat="1" ht="21.75" customHeight="1">
      <c r="A225" s="37"/>
      <c r="B225" s="38"/>
      <c r="C225" s="218" t="s">
        <v>436</v>
      </c>
      <c r="D225" s="218" t="s">
        <v>127</v>
      </c>
      <c r="E225" s="219" t="s">
        <v>300</v>
      </c>
      <c r="F225" s="220" t="s">
        <v>301</v>
      </c>
      <c r="G225" s="221" t="s">
        <v>302</v>
      </c>
      <c r="H225" s="222">
        <v>1</v>
      </c>
      <c r="I225" s="223"/>
      <c r="J225" s="224">
        <f>ROUND(I225*H225,2)</f>
        <v>0</v>
      </c>
      <c r="K225" s="225"/>
      <c r="L225" s="43"/>
      <c r="M225" s="226" t="s">
        <v>1</v>
      </c>
      <c r="N225" s="227" t="s">
        <v>41</v>
      </c>
      <c r="O225" s="90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0" t="s">
        <v>289</v>
      </c>
      <c r="AT225" s="230" t="s">
        <v>127</v>
      </c>
      <c r="AU225" s="230" t="s">
        <v>86</v>
      </c>
      <c r="AY225" s="16" t="s">
        <v>124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6" t="s">
        <v>84</v>
      </c>
      <c r="BK225" s="231">
        <f>ROUND(I225*H225,2)</f>
        <v>0</v>
      </c>
      <c r="BL225" s="16" t="s">
        <v>289</v>
      </c>
      <c r="BM225" s="230" t="s">
        <v>437</v>
      </c>
    </row>
    <row r="226" s="2" customFormat="1" ht="24.15" customHeight="1">
      <c r="A226" s="37"/>
      <c r="B226" s="38"/>
      <c r="C226" s="218" t="s">
        <v>245</v>
      </c>
      <c r="D226" s="218" t="s">
        <v>127</v>
      </c>
      <c r="E226" s="219" t="s">
        <v>305</v>
      </c>
      <c r="F226" s="220" t="s">
        <v>306</v>
      </c>
      <c r="G226" s="221" t="s">
        <v>288</v>
      </c>
      <c r="H226" s="222">
        <v>1</v>
      </c>
      <c r="I226" s="223"/>
      <c r="J226" s="224">
        <f>ROUND(I226*H226,2)</f>
        <v>0</v>
      </c>
      <c r="K226" s="225"/>
      <c r="L226" s="43"/>
      <c r="M226" s="226" t="s">
        <v>1</v>
      </c>
      <c r="N226" s="227" t="s">
        <v>41</v>
      </c>
      <c r="O226" s="90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0" t="s">
        <v>289</v>
      </c>
      <c r="AT226" s="230" t="s">
        <v>127</v>
      </c>
      <c r="AU226" s="230" t="s">
        <v>86</v>
      </c>
      <c r="AY226" s="16" t="s">
        <v>124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6" t="s">
        <v>84</v>
      </c>
      <c r="BK226" s="231">
        <f>ROUND(I226*H226,2)</f>
        <v>0</v>
      </c>
      <c r="BL226" s="16" t="s">
        <v>289</v>
      </c>
      <c r="BM226" s="230" t="s">
        <v>438</v>
      </c>
    </row>
    <row r="227" s="12" customFormat="1" ht="22.8" customHeight="1">
      <c r="A227" s="12"/>
      <c r="B227" s="202"/>
      <c r="C227" s="203"/>
      <c r="D227" s="204" t="s">
        <v>75</v>
      </c>
      <c r="E227" s="216" t="s">
        <v>308</v>
      </c>
      <c r="F227" s="216" t="s">
        <v>309</v>
      </c>
      <c r="G227" s="203"/>
      <c r="H227" s="203"/>
      <c r="I227" s="206"/>
      <c r="J227" s="217">
        <f>BK227</f>
        <v>0</v>
      </c>
      <c r="K227" s="203"/>
      <c r="L227" s="208"/>
      <c r="M227" s="209"/>
      <c r="N227" s="210"/>
      <c r="O227" s="210"/>
      <c r="P227" s="211">
        <f>P228</f>
        <v>0</v>
      </c>
      <c r="Q227" s="210"/>
      <c r="R227" s="211">
        <f>R228</f>
        <v>0</v>
      </c>
      <c r="S227" s="210"/>
      <c r="T227" s="212">
        <f>T228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3" t="s">
        <v>159</v>
      </c>
      <c r="AT227" s="214" t="s">
        <v>75</v>
      </c>
      <c r="AU227" s="214" t="s">
        <v>84</v>
      </c>
      <c r="AY227" s="213" t="s">
        <v>124</v>
      </c>
      <c r="BK227" s="215">
        <f>BK228</f>
        <v>0</v>
      </c>
    </row>
    <row r="228" s="2" customFormat="1" ht="16.5" customHeight="1">
      <c r="A228" s="37"/>
      <c r="B228" s="38"/>
      <c r="C228" s="218" t="s">
        <v>439</v>
      </c>
      <c r="D228" s="218" t="s">
        <v>127</v>
      </c>
      <c r="E228" s="219" t="s">
        <v>311</v>
      </c>
      <c r="F228" s="220" t="s">
        <v>312</v>
      </c>
      <c r="G228" s="221" t="s">
        <v>288</v>
      </c>
      <c r="H228" s="222">
        <v>1</v>
      </c>
      <c r="I228" s="223"/>
      <c r="J228" s="224">
        <f>ROUND(I228*H228,2)</f>
        <v>0</v>
      </c>
      <c r="K228" s="225"/>
      <c r="L228" s="43"/>
      <c r="M228" s="266" t="s">
        <v>1</v>
      </c>
      <c r="N228" s="267" t="s">
        <v>41</v>
      </c>
      <c r="O228" s="268"/>
      <c r="P228" s="269">
        <f>O228*H228</f>
        <v>0</v>
      </c>
      <c r="Q228" s="269">
        <v>0</v>
      </c>
      <c r="R228" s="269">
        <f>Q228*H228</f>
        <v>0</v>
      </c>
      <c r="S228" s="269">
        <v>0</v>
      </c>
      <c r="T228" s="270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0" t="s">
        <v>289</v>
      </c>
      <c r="AT228" s="230" t="s">
        <v>127</v>
      </c>
      <c r="AU228" s="230" t="s">
        <v>86</v>
      </c>
      <c r="AY228" s="16" t="s">
        <v>124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6" t="s">
        <v>84</v>
      </c>
      <c r="BK228" s="231">
        <f>ROUND(I228*H228,2)</f>
        <v>0</v>
      </c>
      <c r="BL228" s="16" t="s">
        <v>289</v>
      </c>
      <c r="BM228" s="230" t="s">
        <v>440</v>
      </c>
    </row>
    <row r="229" s="2" customFormat="1" ht="6.96" customHeight="1">
      <c r="A229" s="37"/>
      <c r="B229" s="65"/>
      <c r="C229" s="66"/>
      <c r="D229" s="66"/>
      <c r="E229" s="66"/>
      <c r="F229" s="66"/>
      <c r="G229" s="66"/>
      <c r="H229" s="66"/>
      <c r="I229" s="66"/>
      <c r="J229" s="66"/>
      <c r="K229" s="66"/>
      <c r="L229" s="43"/>
      <c r="M229" s="37"/>
      <c r="O229" s="37"/>
      <c r="P229" s="37"/>
      <c r="Q229" s="37"/>
      <c r="R229" s="37"/>
      <c r="S229" s="37"/>
      <c r="T229" s="37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</row>
  </sheetData>
  <sheetProtection sheet="1" autoFilter="0" formatColumns="0" formatRows="0" objects="1" scenarios="1" spinCount="100000" saltValue="6/8DmeNlWK/HWqOOlO46KdH0bMyWFE404yHListK0FD8urY305HYJYyxfQnChJO+Ou14IbuIWoV//9vKX6d9uQ==" hashValue="6tusYMYhupOhYCOTuYcTnw7fkX1aHw9gzw4SusEhZnxGAhy1GxyUR2YsK7ribJkWkG9PG/wp7bU45kbnhqb0kA==" algorithmName="SHA-512" password="CC35"/>
  <autoFilter ref="C126:K228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LAPTOP-G0FMFB3Q\ivans</dc:creator>
  <cp:lastModifiedBy>LAPTOP-G0FMFB3Q\ivans</cp:lastModifiedBy>
  <dcterms:created xsi:type="dcterms:W3CDTF">2025-04-26T09:56:13Z</dcterms:created>
  <dcterms:modified xsi:type="dcterms:W3CDTF">2025-04-26T09:56:15Z</dcterms:modified>
</cp:coreProperties>
</file>